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ktion" sheetId="1" state="visible" r:id="rId1"/>
    <sheet xmlns:r="http://schemas.openxmlformats.org/officeDocument/2006/relationships" name="Ungdom" sheetId="2" state="visible" r:id="rId2"/>
    <sheet xmlns:r="http://schemas.openxmlformats.org/officeDocument/2006/relationships" name="Vårdnadshavare" sheetId="3" state="visible" r:id="rId3"/>
    <sheet xmlns:r="http://schemas.openxmlformats.org/officeDocument/2006/relationships" name="Jämförelse" sheetId="4" state="visible" r:id="rId4"/>
    <sheet xmlns:r="http://schemas.openxmlformats.org/officeDocument/2006/relationships" name="Jämförelsevärden" sheetId="5" state="visible" r:id="rId5"/>
  </sheets>
  <definedNames/>
  <calcPr calcId="124519" fullCalcOnLoad="1" refMode="A1"/>
</workbook>
</file>

<file path=xl/styles.xml><?xml version="1.0" encoding="utf-8"?>
<styleSheet xmlns="http://schemas.openxmlformats.org/spreadsheetml/2006/main">
  <numFmts count="1">
    <numFmt numFmtId="164" formatCode="yyyy-mm-dd"/>
  </numFmts>
  <fonts count="14">
    <font>
      <name val="Calibri"/>
      <family val="2"/>
      <color theme="1"/>
      <sz val="11"/>
      <scheme val="minor"/>
    </font>
    <font>
      <name val="Arial"/>
      <b val="1"/>
      <color rgb="003F5920"/>
      <sz val="16"/>
    </font>
    <font>
      <name val="Arial"/>
      <color rgb="00233012"/>
      <sz val="10"/>
    </font>
    <font>
      <name val="Arial"/>
      <b val="1"/>
      <color rgb="003F5920"/>
      <sz val="12"/>
    </font>
    <font>
      <name val="Arial"/>
      <color rgb="00233012"/>
      <sz val="9"/>
    </font>
    <font>
      <name val="Arial"/>
      <b val="1"/>
      <color rgb="003F5920"/>
      <sz val="14"/>
    </font>
    <font>
      <name val="Arial"/>
      <b val="1"/>
      <color rgb="00FFFFFF"/>
      <sz val="9"/>
    </font>
    <font>
      <name val="Arial"/>
      <i val="1"/>
      <color rgb="00233012"/>
      <sz val="9"/>
    </font>
    <font>
      <name val="Arial"/>
      <i val="1"/>
      <color rgb="00233012"/>
      <sz val="10"/>
    </font>
    <font>
      <name val="Arial"/>
      <b val="1"/>
      <color rgb="00233012"/>
    </font>
    <font>
      <name val="Arial"/>
      <b val="1"/>
      <color rgb="00FFFFFF"/>
    </font>
    <font>
      <name val="Arial"/>
      <sz val="10"/>
    </font>
    <font>
      <name val="Arial"/>
      <b val="1"/>
      <color rgb="003F5920"/>
      <sz val="13"/>
    </font>
    <font>
      <name val="Arial"/>
      <b val="1"/>
      <color rgb="00233012"/>
      <sz val="10"/>
    </font>
  </fonts>
  <fills count="5">
    <fill>
      <patternFill/>
    </fill>
    <fill>
      <patternFill patternType="gray125"/>
    </fill>
    <fill>
      <patternFill patternType="solid">
        <fgColor rgb="003F5920"/>
      </patternFill>
    </fill>
    <fill>
      <patternFill patternType="solid">
        <fgColor rgb="00FCF989"/>
      </patternFill>
    </fill>
    <fill>
      <patternFill patternType="solid">
        <fgColor rgb="00DCEDC9"/>
      </patternFill>
    </fill>
  </fills>
  <borders count="2">
    <border>
      <left/>
      <right/>
      <top/>
      <bottom/>
      <diagonal/>
    </border>
    <border>
      <left style="thin">
        <color rgb="00B7C4A6"/>
      </left>
      <right style="thin">
        <color rgb="00B7C4A6"/>
      </right>
      <top style="thin">
        <color rgb="00B7C4A6"/>
      </top>
      <bottom style="thin">
        <color rgb="00B7C4A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1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3" borderId="1" pivotButton="0" quotePrefix="0" xfId="0"/>
    <xf numFmtId="0" fontId="12" fillId="0" borderId="0" pivotButton="0" quotePrefix="0" xfId="0"/>
    <xf numFmtId="0" fontId="2" fillId="0" borderId="0" pivotButton="0" quotePrefix="0" xfId="0"/>
    <xf numFmtId="164" fontId="0" fillId="3" borderId="1" pivotButton="0" quotePrefix="0" xfId="0"/>
    <xf numFmtId="0" fontId="10" fillId="2" borderId="0" applyAlignment="1" pivotButton="0" quotePrefix="0" xfId="0">
      <alignment horizontal="center" wrapText="1"/>
    </xf>
    <xf numFmtId="0" fontId="6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3" borderId="1" applyAlignment="1" pivotButton="0" quotePrefix="0" xfId="0">
      <alignment horizontal="center"/>
    </xf>
    <xf numFmtId="0" fontId="0" fillId="4" borderId="0" pivotButton="0" quotePrefix="0" xfId="0"/>
    <xf numFmtId="0" fontId="2" fillId="0" borderId="1" pivotButton="0" quotePrefix="0" xfId="0"/>
    <xf numFmtId="0" fontId="2" fillId="0" borderId="1" applyAlignment="1" pivotButton="0" quotePrefix="0" xfId="0">
      <alignment horizontal="center"/>
    </xf>
    <xf numFmtId="2" fontId="2" fillId="0" borderId="1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11" fillId="3" borderId="1" applyAlignment="1" pivotButton="0" quotePrefix="0" xfId="0">
      <alignment horizontal="center"/>
    </xf>
    <xf numFmtId="0" fontId="13" fillId="0" borderId="0" pivotButton="0" quotePrefix="0" xfId="0"/>
    <xf numFmtId="0" fontId="7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FCF989"/>
          <bgColor rgb="00FCF989"/>
        </patternFill>
      </fill>
    </dxf>
    <dxf>
      <fill>
        <patternFill patternType="solid">
          <fgColor rgb="00FF6160"/>
          <bgColor rgb="00FF6160"/>
        </patternFill>
      </fill>
    </dxf>
    <dxf>
      <font>
        <b val="1"/>
        <color rgb="00233012"/>
      </font>
      <fill>
        <patternFill patternType="solid">
          <fgColor rgb="00FF6160"/>
          <bgColor rgb="00FF6160"/>
        </patternFill>
      </fill>
    </dxf>
    <dxf>
      <font>
        <b val="1"/>
        <color rgb="00233012"/>
      </font>
      <fill>
        <patternFill patternType="solid">
          <fgColor rgb="00FCF989"/>
          <bgColor rgb="00FCF989"/>
        </patternFill>
      </fill>
    </dxf>
    <dxf>
      <font>
        <b val="1"/>
        <color rgb="00233012"/>
      </font>
      <fill>
        <patternFill patternType="solid">
          <fgColor rgb="00FFCBCA"/>
          <bgColor rgb="00FFCB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5" Type="http://schemas.openxmlformats.org/officeDocument/2006/relationships/worksheet" Target="/xl/worksheets/sheet5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 sz="1400" b="1">
                <a:solidFill>
                  <a:srgbClr val="233012"/>
                </a:solidFill>
              </a:defRPr>
            </a:pPr>
            <a:r>
              <a:rPr sz="1400" b="1">
                <a:solidFill>
                  <a:srgbClr val="233012"/>
                </a:solidFill>
              </a:rPr>
              <a:t>Symptom, mättillfälle 1: jämfört med svensk skolgrupp</a:t>
            </a:r>
          </a:p>
        </rich>
      </tx>
      <layout>
        <manualLayout>
          <xMode val="edge"/>
          <yMode val="edge"/>
          <wMode val="factor"/>
          <hMode val="factor"/>
          <x val="0.02"/>
          <y val="0.015"/>
        </manualLayout>
      </layout>
      <overlay val="0"/>
    </title>
    <plotArea>
      <layout>
        <manualLayout>
          <layoutTarget val="inner"/>
          <xMode val="edge"/>
          <yMode val="edge"/>
          <wMode val="factor"/>
          <hMode val="factor"/>
          <x val="0.06"/>
          <y val="0.15"/>
          <w val="0.92"/>
          <h val="0.48"/>
        </manualLayout>
      </layout>
      <lineChart>
        <grouping val="standard"/>
        <varyColors val="0"/>
        <ser>
          <idx val="0"/>
          <order val="0"/>
          <tx>
            <strRef>
              <f>'Ungdom'!J7</f>
            </strRef>
          </tx>
          <spPr>
            <a:ln xmlns:a="http://schemas.openxmlformats.org/drawingml/2006/main" w="32000">
              <a:solidFill>
                <a:srgbClr val="3F5920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3F5920"/>
              </a:solidFill>
              <a:ln xmlns:a="http://schemas.openxmlformats.org/drawingml/2006/main">
                <a:solidFill>
                  <a:srgbClr val="3F5920"/>
                </a:solidFill>
                <a:prstDash val="solid"/>
              </a:ln>
            </spPr>
          </marker>
          <cat>
            <strRef>
              <f>'Ungdom'!$H$8:$H$20</f>
            </strRef>
          </cat>
          <val>
            <numRef>
              <f>'Ungdom'!$J$8:$J$20</f>
            </numRef>
          </val>
          <smooth val="0"/>
        </ser>
        <ser>
          <idx val="1"/>
          <order val="1"/>
          <tx>
            <strRef>
              <f>'Jämförelsevärden'!B3</f>
            </strRef>
          </tx>
          <spPr>
            <a:ln xmlns:a="http://schemas.openxmlformats.org/drawingml/2006/main">
              <a:solidFill>
                <a:srgbClr val="8C8C8C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'Ungdom'!$H$8:$H$20</f>
            </strRef>
          </cat>
          <val>
            <numRef>
              <f>'Jämförelsevärden'!$B$4:$B$16</f>
            </numRef>
          </val>
          <smooth val="0"/>
        </ser>
        <ser>
          <idx val="2"/>
          <order val="2"/>
          <tx>
            <strRef>
              <f>'Jämförelsevärden'!D3</f>
            </strRef>
          </tx>
          <spPr>
            <a:ln xmlns:a="http://schemas.openxmlformats.org/drawingml/2006/main">
              <a:solidFill>
                <a:srgbClr val="FF6160"/>
              </a:solidFill>
              <a:prstDash val="sys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'Ungdom'!$H$8:$H$20</f>
            </strRef>
          </cat>
          <val>
            <numRef>
              <f>'Jämförelsevärden'!$D$4:$D$16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txPr>
          <a:bodyPr xmlns:a="http://schemas.openxmlformats.org/drawingml/2006/main" rot="-2700000" vert="horz"/>
          <a:p xmlns:a="http://schemas.openxmlformats.org/drawingml/2006/main">
            <a:pPr>
              <a:defRPr sz="800"/>
            </a:pPr>
            <a:r>
              <a:t/>
            </a:r>
            <a:endParaRPr sz="800"/>
          </a:p>
        </txPr>
        <crossAx val="100"/>
        <lblOffset val="100"/>
      </catAx>
      <valAx>
        <axId val="100"/>
        <scaling>
          <orientation val="minMax"/>
          <max val="3"/>
          <min val="0"/>
        </scaling>
        <delete val="0"/>
        <axPos val="l"/>
        <majorGridlines/>
        <numFmt formatCode="0.0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  <majorUnit val="0.5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 sz="1400" b="1">
                <a:solidFill>
                  <a:srgbClr val="233012"/>
                </a:solidFill>
              </a:defRPr>
            </a:pPr>
            <a:r>
              <a:rPr sz="1400" b="1">
                <a:solidFill>
                  <a:srgbClr val="233012"/>
                </a:solidFill>
              </a:rPr>
              <a:t>Funktion, mättillfälle 1: jämfört med svensk skolgrupp</a:t>
            </a:r>
          </a:p>
        </rich>
      </tx>
      <layout>
        <manualLayout>
          <xMode val="edge"/>
          <yMode val="edge"/>
          <wMode val="factor"/>
          <hMode val="factor"/>
          <x val="0.02"/>
          <y val="0.015"/>
        </manualLayout>
      </layout>
      <overlay val="0"/>
    </title>
    <plotArea>
      <layout>
        <manualLayout>
          <layoutTarget val="inner"/>
          <xMode val="edge"/>
          <yMode val="edge"/>
          <wMode val="factor"/>
          <hMode val="factor"/>
          <x val="0.06"/>
          <y val="0.15"/>
          <w val="0.92"/>
          <h val="0.48"/>
        </manualLayout>
      </layout>
      <lineChart>
        <grouping val="standard"/>
        <varyColors val="0"/>
        <ser>
          <idx val="0"/>
          <order val="0"/>
          <tx>
            <strRef>
              <f>'Ungdom'!K7</f>
            </strRef>
          </tx>
          <spPr>
            <a:ln xmlns:a="http://schemas.openxmlformats.org/drawingml/2006/main" w="32000">
              <a:solidFill>
                <a:srgbClr val="3F5920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3F5920"/>
              </a:solidFill>
              <a:ln xmlns:a="http://schemas.openxmlformats.org/drawingml/2006/main">
                <a:solidFill>
                  <a:srgbClr val="3F5920"/>
                </a:solidFill>
                <a:prstDash val="solid"/>
              </a:ln>
            </spPr>
          </marker>
          <cat>
            <strRef>
              <f>'Ungdom'!$H$8:$H$20</f>
            </strRef>
          </cat>
          <val>
            <numRef>
              <f>'Ungdom'!$K$8:$K$20</f>
            </numRef>
          </val>
          <smooth val="0"/>
        </ser>
        <ser>
          <idx val="1"/>
          <order val="1"/>
          <tx>
            <strRef>
              <f>'Jämförelsevärden'!E3</f>
            </strRef>
          </tx>
          <spPr>
            <a:ln xmlns:a="http://schemas.openxmlformats.org/drawingml/2006/main">
              <a:solidFill>
                <a:srgbClr val="8C8C8C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'Ungdom'!$H$8:$H$20</f>
            </strRef>
          </cat>
          <val>
            <numRef>
              <f>'Jämförelsevärden'!$E$4:$E$16</f>
            </numRef>
          </val>
          <smooth val="0"/>
        </ser>
        <ser>
          <idx val="2"/>
          <order val="2"/>
          <tx>
            <strRef>
              <f>'Jämförelsevärden'!G3</f>
            </strRef>
          </tx>
          <spPr>
            <a:ln xmlns:a="http://schemas.openxmlformats.org/drawingml/2006/main">
              <a:solidFill>
                <a:srgbClr val="FF6160"/>
              </a:solidFill>
              <a:prstDash val="sys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'Ungdom'!$H$8:$H$20</f>
            </strRef>
          </cat>
          <val>
            <numRef>
              <f>'Jämförelsevärden'!$G$4:$G$16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txPr>
          <a:bodyPr xmlns:a="http://schemas.openxmlformats.org/drawingml/2006/main" rot="-2700000" vert="horz"/>
          <a:p xmlns:a="http://schemas.openxmlformats.org/drawingml/2006/main">
            <a:pPr>
              <a:defRPr sz="800"/>
            </a:pPr>
            <a:r>
              <a:t/>
            </a:r>
            <a:endParaRPr sz="800"/>
          </a:p>
        </txPr>
        <crossAx val="100"/>
        <lblOffset val="100"/>
      </catAx>
      <valAx>
        <axId val="100"/>
        <scaling>
          <orientation val="minMax"/>
          <max val="3"/>
          <min val="0"/>
        </scaling>
        <delete val="0"/>
        <axPos val="l"/>
        <majorGridlines/>
        <numFmt formatCode="0.0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  <majorUnit val="0.5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 sz="1400" b="1">
                <a:solidFill>
                  <a:srgbClr val="233012"/>
                </a:solidFill>
              </a:defRPr>
            </a:pPr>
            <a:r>
              <a:rPr sz="1400" b="1">
                <a:solidFill>
                  <a:srgbClr val="233012"/>
                </a:solidFill>
              </a:rPr>
              <a:t>Mättillfälle 1: symptom och funktion</a:t>
            </a:r>
          </a:p>
        </rich>
      </tx>
      <layout>
        <manualLayout>
          <xMode val="edge"/>
          <yMode val="edge"/>
          <wMode val="factor"/>
          <hMode val="factor"/>
          <x val="0.02"/>
          <y val="0.015"/>
        </manualLayout>
      </layout>
      <overlay val="0"/>
    </title>
    <plotArea>
      <layout>
        <manualLayout>
          <layoutTarget val="inner"/>
          <xMode val="edge"/>
          <yMode val="edge"/>
          <wMode val="factor"/>
          <hMode val="factor"/>
          <x val="0.3"/>
          <y val="0.13"/>
          <w val="0.66"/>
          <h val="0.7"/>
        </manualLayout>
      </layout>
      <barChart>
        <barDir val="bar"/>
        <grouping val="clustered"/>
        <varyColors val="0"/>
        <ser>
          <idx val="0"/>
          <order val="0"/>
          <tx>
            <strRef>
              <f>'Ungdom'!J7</f>
            </strRef>
          </tx>
          <spPr>
            <a:solidFill xmlns:a="http://schemas.openxmlformats.org/drawingml/2006/main">
              <a:srgbClr val="3F5920"/>
            </a:solidFill>
            <a:ln xmlns:a="http://schemas.openxmlformats.org/drawingml/2006/main">
              <a:prstDash val="solid"/>
            </a:ln>
          </spPr>
          <cat>
            <strRef>
              <f>'Ungdom'!$H$8:$H$20</f>
            </strRef>
          </cat>
          <val>
            <numRef>
              <f>'Ungdom'!$J$8:$J$20</f>
            </numRef>
          </val>
        </ser>
        <ser>
          <idx val="1"/>
          <order val="1"/>
          <tx>
            <strRef>
              <f>'Ungdom'!K7</f>
            </strRef>
          </tx>
          <spPr>
            <a:solidFill xmlns:a="http://schemas.openxmlformats.org/drawingml/2006/main">
              <a:srgbClr val="FF6160"/>
            </a:solidFill>
            <a:ln xmlns:a="http://schemas.openxmlformats.org/drawingml/2006/main">
              <a:prstDash val="solid"/>
            </a:ln>
          </spPr>
          <cat>
            <strRef>
              <f>'Ungdom'!$H$8:$H$20</f>
            </strRef>
          </cat>
          <val>
            <numRef>
              <f>'Ungdom'!$K$8:$K$20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0"/>
        <lblOffset val="100"/>
      </catAx>
      <valAx>
        <axId val="100"/>
        <scaling>
          <orientation val="minMax"/>
          <max val="3"/>
          <min val="0"/>
        </scaling>
        <delete val="0"/>
        <axPos val="l"/>
        <majorGridlines/>
        <numFmt formatCode="0.0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  <crosses val="max"/>
        <majorUnit val="0.5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 sz="1400" b="1">
                <a:solidFill>
                  <a:srgbClr val="233012"/>
                </a:solidFill>
              </a:defRPr>
            </a:pPr>
            <a:r>
              <a:rPr sz="1400" b="1">
                <a:solidFill>
                  <a:srgbClr val="233012"/>
                </a:solidFill>
              </a:rPr>
              <a:t>Förändring i symptom: mättillfälle 1 och 2</a:t>
            </a:r>
          </a:p>
        </rich>
      </tx>
      <layout>
        <manualLayout>
          <xMode val="edge"/>
          <yMode val="edge"/>
          <wMode val="factor"/>
          <hMode val="factor"/>
          <x val="0.02"/>
          <y val="0.015"/>
        </manualLayout>
      </layout>
      <overlay val="0"/>
    </title>
    <plotArea>
      <layout>
        <manualLayout>
          <layoutTarget val="inner"/>
          <xMode val="edge"/>
          <yMode val="edge"/>
          <wMode val="factor"/>
          <hMode val="factor"/>
          <x val="0.3"/>
          <y val="0.13"/>
          <w val="0.66"/>
          <h val="0.7"/>
        </manualLayout>
      </layout>
      <barChart>
        <barDir val="bar"/>
        <grouping val="clustered"/>
        <varyColors val="0"/>
        <ser>
          <idx val="0"/>
          <order val="0"/>
          <tx>
            <strRef>
              <f>'Ungdom'!J7</f>
            </strRef>
          </tx>
          <spPr>
            <a:solidFill xmlns:a="http://schemas.openxmlformats.org/drawingml/2006/main">
              <a:srgbClr val="A7BF8A"/>
            </a:solidFill>
            <a:ln xmlns:a="http://schemas.openxmlformats.org/drawingml/2006/main">
              <a:prstDash val="solid"/>
            </a:ln>
          </spPr>
          <cat>
            <strRef>
              <f>'Ungdom'!$H$8:$H$20</f>
            </strRef>
          </cat>
          <val>
            <numRef>
              <f>'Ungdom'!$J$8:$J$20</f>
            </numRef>
          </val>
        </ser>
        <ser>
          <idx val="1"/>
          <order val="1"/>
          <tx>
            <strRef>
              <f>'Ungdom'!N7</f>
            </strRef>
          </tx>
          <spPr>
            <a:solidFill xmlns:a="http://schemas.openxmlformats.org/drawingml/2006/main">
              <a:srgbClr val="3F5920"/>
            </a:solidFill>
            <a:ln xmlns:a="http://schemas.openxmlformats.org/drawingml/2006/main">
              <a:prstDash val="solid"/>
            </a:ln>
          </spPr>
          <cat>
            <strRef>
              <f>'Ungdom'!$H$8:$H$20</f>
            </strRef>
          </cat>
          <val>
            <numRef>
              <f>'Ungdom'!$N$8:$N$20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0"/>
        <lblOffset val="100"/>
      </catAx>
      <valAx>
        <axId val="100"/>
        <scaling>
          <orientation val="minMax"/>
          <max val="3"/>
          <min val="0"/>
        </scaling>
        <delete val="0"/>
        <axPos val="l"/>
        <majorGridlines/>
        <numFmt formatCode="0.0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  <crosses val="max"/>
        <majorUnit val="0.5"/>
      </valAx>
    </plotArea>
    <legend>
      <legendPos val="b"/>
    </legend>
    <plotVisOnly val="1"/>
    <dispBlanksAs val="gap"/>
  </chart>
</chartSpace>
</file>

<file path=xl/charts/chart5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 sz="1400" b="1">
                <a:solidFill>
                  <a:srgbClr val="233012"/>
                </a:solidFill>
              </a:defRPr>
            </a:pPr>
            <a:r>
              <a:rPr sz="1400" b="1">
                <a:solidFill>
                  <a:srgbClr val="233012"/>
                </a:solidFill>
              </a:rPr>
              <a:t>Symptom, mättillfälle 1</a:t>
            </a:r>
          </a:p>
        </rich>
      </tx>
      <layout>
        <manualLayout>
          <xMode val="edge"/>
          <yMode val="edge"/>
          <wMode val="factor"/>
          <hMode val="factor"/>
          <x val="0.02"/>
          <y val="0.015"/>
        </manualLayout>
      </layout>
      <overlay val="0"/>
    </title>
    <plotArea>
      <layout>
        <manualLayout>
          <layoutTarget val="inner"/>
          <xMode val="edge"/>
          <yMode val="edge"/>
          <wMode val="factor"/>
          <hMode val="factor"/>
          <x val="0.06"/>
          <y val="0.15"/>
          <w val="0.92"/>
          <h val="0.48"/>
        </manualLayout>
      </layout>
      <lineChart>
        <grouping val="standard"/>
        <varyColors val="0"/>
        <ser>
          <idx val="0"/>
          <order val="0"/>
          <tx>
            <strRef>
              <f>'Vårdnadshavare'!J7</f>
            </strRef>
          </tx>
          <spPr>
            <a:ln xmlns:a="http://schemas.openxmlformats.org/drawingml/2006/main" w="32000">
              <a:solidFill>
                <a:srgbClr val="3F5920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3F5920"/>
              </a:solidFill>
              <a:ln xmlns:a="http://schemas.openxmlformats.org/drawingml/2006/main">
                <a:solidFill>
                  <a:srgbClr val="3F5920"/>
                </a:solidFill>
                <a:prstDash val="solid"/>
              </a:ln>
            </spPr>
          </marker>
          <cat>
            <strRef>
              <f>'Vårdnadshavare'!$H$8:$H$20</f>
            </strRef>
          </cat>
          <val>
            <numRef>
              <f>'Vårdnadshavare'!$J$8:$J$20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txPr>
          <a:bodyPr xmlns:a="http://schemas.openxmlformats.org/drawingml/2006/main" rot="-2700000" vert="horz"/>
          <a:p xmlns:a="http://schemas.openxmlformats.org/drawingml/2006/main">
            <a:pPr>
              <a:defRPr sz="800"/>
            </a:pPr>
            <a:r>
              <a:t/>
            </a:r>
            <a:endParaRPr sz="800"/>
          </a:p>
        </txPr>
        <crossAx val="100"/>
        <lblOffset val="100"/>
      </catAx>
      <valAx>
        <axId val="100"/>
        <scaling>
          <orientation val="minMax"/>
          <max val="3"/>
          <min val="0"/>
        </scaling>
        <delete val="0"/>
        <axPos val="l"/>
        <majorGridlines/>
        <numFmt formatCode="0.0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  <majorUnit val="0.5"/>
      </valAx>
    </plotArea>
    <legend>
      <legendPos val="b"/>
    </legend>
    <plotVisOnly val="1"/>
    <dispBlanksAs val="gap"/>
  </chart>
</chartSpace>
</file>

<file path=xl/charts/chart6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 sz="1400" b="1">
                <a:solidFill>
                  <a:srgbClr val="233012"/>
                </a:solidFill>
              </a:defRPr>
            </a:pPr>
            <a:r>
              <a:rPr sz="1400" b="1">
                <a:solidFill>
                  <a:srgbClr val="233012"/>
                </a:solidFill>
              </a:rPr>
              <a:t>Funktion, mättillfälle 1</a:t>
            </a:r>
          </a:p>
        </rich>
      </tx>
      <layout>
        <manualLayout>
          <xMode val="edge"/>
          <yMode val="edge"/>
          <wMode val="factor"/>
          <hMode val="factor"/>
          <x val="0.02"/>
          <y val="0.015"/>
        </manualLayout>
      </layout>
      <overlay val="0"/>
    </title>
    <plotArea>
      <layout>
        <manualLayout>
          <layoutTarget val="inner"/>
          <xMode val="edge"/>
          <yMode val="edge"/>
          <wMode val="factor"/>
          <hMode val="factor"/>
          <x val="0.06"/>
          <y val="0.15"/>
          <w val="0.92"/>
          <h val="0.48"/>
        </manualLayout>
      </layout>
      <lineChart>
        <grouping val="standard"/>
        <varyColors val="0"/>
        <ser>
          <idx val="0"/>
          <order val="0"/>
          <tx>
            <strRef>
              <f>'Vårdnadshavare'!K7</f>
            </strRef>
          </tx>
          <spPr>
            <a:ln xmlns:a="http://schemas.openxmlformats.org/drawingml/2006/main" w="32000">
              <a:solidFill>
                <a:srgbClr val="3F5920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3F5920"/>
              </a:solidFill>
              <a:ln xmlns:a="http://schemas.openxmlformats.org/drawingml/2006/main">
                <a:solidFill>
                  <a:srgbClr val="3F5920"/>
                </a:solidFill>
                <a:prstDash val="solid"/>
              </a:ln>
            </spPr>
          </marker>
          <cat>
            <strRef>
              <f>'Vårdnadshavare'!$H$8:$H$20</f>
            </strRef>
          </cat>
          <val>
            <numRef>
              <f>'Vårdnadshavare'!$K$8:$K$20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txPr>
          <a:bodyPr xmlns:a="http://schemas.openxmlformats.org/drawingml/2006/main" rot="-2700000" vert="horz"/>
          <a:p xmlns:a="http://schemas.openxmlformats.org/drawingml/2006/main">
            <a:pPr>
              <a:defRPr sz="800"/>
            </a:pPr>
            <a:r>
              <a:t/>
            </a:r>
            <a:endParaRPr sz="800"/>
          </a:p>
        </txPr>
        <crossAx val="100"/>
        <lblOffset val="100"/>
      </catAx>
      <valAx>
        <axId val="100"/>
        <scaling>
          <orientation val="minMax"/>
          <max val="3"/>
          <min val="0"/>
        </scaling>
        <delete val="0"/>
        <axPos val="l"/>
        <majorGridlines/>
        <numFmt formatCode="0.0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  <majorUnit val="0.5"/>
      </valAx>
    </plotArea>
    <legend>
      <legendPos val="b"/>
    </legend>
    <plotVisOnly val="1"/>
    <dispBlanksAs val="gap"/>
  </chart>
</chartSpace>
</file>

<file path=xl/charts/chart7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 sz="1400" b="1">
                <a:solidFill>
                  <a:srgbClr val="233012"/>
                </a:solidFill>
              </a:defRPr>
            </a:pPr>
            <a:r>
              <a:rPr sz="1400" b="1">
                <a:solidFill>
                  <a:srgbClr val="233012"/>
                </a:solidFill>
              </a:rPr>
              <a:t>Mättillfälle 1: symptom och funktion</a:t>
            </a:r>
          </a:p>
        </rich>
      </tx>
      <layout>
        <manualLayout>
          <xMode val="edge"/>
          <yMode val="edge"/>
          <wMode val="factor"/>
          <hMode val="factor"/>
          <x val="0.02"/>
          <y val="0.015"/>
        </manualLayout>
      </layout>
      <overlay val="0"/>
    </title>
    <plotArea>
      <layout>
        <manualLayout>
          <layoutTarget val="inner"/>
          <xMode val="edge"/>
          <yMode val="edge"/>
          <wMode val="factor"/>
          <hMode val="factor"/>
          <x val="0.3"/>
          <y val="0.13"/>
          <w val="0.66"/>
          <h val="0.7"/>
        </manualLayout>
      </layout>
      <barChart>
        <barDir val="bar"/>
        <grouping val="clustered"/>
        <varyColors val="0"/>
        <ser>
          <idx val="0"/>
          <order val="0"/>
          <tx>
            <strRef>
              <f>'Vårdnadshavare'!J7</f>
            </strRef>
          </tx>
          <spPr>
            <a:solidFill xmlns:a="http://schemas.openxmlformats.org/drawingml/2006/main">
              <a:srgbClr val="3F5920"/>
            </a:solidFill>
            <a:ln xmlns:a="http://schemas.openxmlformats.org/drawingml/2006/main">
              <a:prstDash val="solid"/>
            </a:ln>
          </spPr>
          <cat>
            <strRef>
              <f>'Vårdnadshavare'!$H$8:$H$20</f>
            </strRef>
          </cat>
          <val>
            <numRef>
              <f>'Vårdnadshavare'!$J$8:$J$20</f>
            </numRef>
          </val>
        </ser>
        <ser>
          <idx val="1"/>
          <order val="1"/>
          <tx>
            <strRef>
              <f>'Vårdnadshavare'!K7</f>
            </strRef>
          </tx>
          <spPr>
            <a:solidFill xmlns:a="http://schemas.openxmlformats.org/drawingml/2006/main">
              <a:srgbClr val="FF6160"/>
            </a:solidFill>
            <a:ln xmlns:a="http://schemas.openxmlformats.org/drawingml/2006/main">
              <a:prstDash val="solid"/>
            </a:ln>
          </spPr>
          <cat>
            <strRef>
              <f>'Vårdnadshavare'!$H$8:$H$20</f>
            </strRef>
          </cat>
          <val>
            <numRef>
              <f>'Vårdnadshavare'!$K$8:$K$20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0"/>
        <lblOffset val="100"/>
      </catAx>
      <valAx>
        <axId val="100"/>
        <scaling>
          <orientation val="minMax"/>
          <max val="3"/>
          <min val="0"/>
        </scaling>
        <delete val="0"/>
        <axPos val="l"/>
        <majorGridlines/>
        <numFmt formatCode="0.0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  <crosses val="max"/>
        <majorUnit val="0.5"/>
      </valAx>
    </plotArea>
    <legend>
      <legendPos val="b"/>
    </legend>
    <plotVisOnly val="1"/>
    <dispBlanksAs val="gap"/>
  </chart>
</chartSpace>
</file>

<file path=xl/charts/chart8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 sz="1400" b="1">
                <a:solidFill>
                  <a:srgbClr val="233012"/>
                </a:solidFill>
              </a:defRPr>
            </a:pPr>
            <a:r>
              <a:rPr sz="1400" b="1">
                <a:solidFill>
                  <a:srgbClr val="233012"/>
                </a:solidFill>
              </a:rPr>
              <a:t>Förändring i symptom: mättillfälle 1 och 2</a:t>
            </a:r>
          </a:p>
        </rich>
      </tx>
      <layout>
        <manualLayout>
          <xMode val="edge"/>
          <yMode val="edge"/>
          <wMode val="factor"/>
          <hMode val="factor"/>
          <x val="0.02"/>
          <y val="0.015"/>
        </manualLayout>
      </layout>
      <overlay val="0"/>
    </title>
    <plotArea>
      <layout>
        <manualLayout>
          <layoutTarget val="inner"/>
          <xMode val="edge"/>
          <yMode val="edge"/>
          <wMode val="factor"/>
          <hMode val="factor"/>
          <x val="0.3"/>
          <y val="0.13"/>
          <w val="0.66"/>
          <h val="0.7"/>
        </manualLayout>
      </layout>
      <barChart>
        <barDir val="bar"/>
        <grouping val="clustered"/>
        <varyColors val="0"/>
        <ser>
          <idx val="0"/>
          <order val="0"/>
          <tx>
            <strRef>
              <f>'Vårdnadshavare'!J7</f>
            </strRef>
          </tx>
          <spPr>
            <a:solidFill xmlns:a="http://schemas.openxmlformats.org/drawingml/2006/main">
              <a:srgbClr val="A7BF8A"/>
            </a:solidFill>
            <a:ln xmlns:a="http://schemas.openxmlformats.org/drawingml/2006/main">
              <a:prstDash val="solid"/>
            </a:ln>
          </spPr>
          <cat>
            <strRef>
              <f>'Vårdnadshavare'!$H$8:$H$20</f>
            </strRef>
          </cat>
          <val>
            <numRef>
              <f>'Vårdnadshavare'!$J$8:$J$20</f>
            </numRef>
          </val>
        </ser>
        <ser>
          <idx val="1"/>
          <order val="1"/>
          <tx>
            <strRef>
              <f>'Vårdnadshavare'!N7</f>
            </strRef>
          </tx>
          <spPr>
            <a:solidFill xmlns:a="http://schemas.openxmlformats.org/drawingml/2006/main">
              <a:srgbClr val="3F5920"/>
            </a:solidFill>
            <a:ln xmlns:a="http://schemas.openxmlformats.org/drawingml/2006/main">
              <a:prstDash val="solid"/>
            </a:ln>
          </spPr>
          <cat>
            <strRef>
              <f>'Vårdnadshavare'!$H$8:$H$20</f>
            </strRef>
          </cat>
          <val>
            <numRef>
              <f>'Vårdnadshavare'!$N$8:$N$20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0"/>
        <lblOffset val="100"/>
      </catAx>
      <valAx>
        <axId val="100"/>
        <scaling>
          <orientation val="minMax"/>
          <max val="3"/>
          <min val="0"/>
        </scaling>
        <delete val="0"/>
        <axPos val="l"/>
        <majorGridlines/>
        <numFmt formatCode="0.0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  <crosses val="max"/>
        <majorUnit val="0.5"/>
      </valAx>
    </plotArea>
    <legend>
      <legendPos val="b"/>
    </legend>
    <plotVisOnly val="1"/>
    <dispBlanksAs val="gap"/>
  </chart>
</chartSpace>
</file>

<file path=xl/charts/chart9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 sz="1400" b="1">
                <a:solidFill>
                  <a:srgbClr val="233012"/>
                </a:solidFill>
              </a:defRPr>
            </a:pPr>
            <a:r>
              <a:rPr sz="1400" b="1">
                <a:solidFill>
                  <a:srgbClr val="233012"/>
                </a:solidFill>
              </a:rPr>
              <a:t>Funktion: ungdom och vårdnadshavare</a:t>
            </a:r>
          </a:p>
        </rich>
      </tx>
      <layout>
        <manualLayout>
          <xMode val="edge"/>
          <yMode val="edge"/>
          <wMode val="factor"/>
          <hMode val="factor"/>
          <x val="0.02"/>
          <y val="0.015"/>
        </manualLayout>
      </layout>
      <overlay val="0"/>
    </title>
    <plotArea>
      <layout>
        <manualLayout>
          <layoutTarget val="inner"/>
          <xMode val="edge"/>
          <yMode val="edge"/>
          <wMode val="factor"/>
          <hMode val="factor"/>
          <x val="0.3"/>
          <y val="0.13"/>
          <w val="0.66"/>
          <h val="0.7"/>
        </manualLayout>
      </layout>
      <barChart>
        <barDir val="bar"/>
        <grouping val="clustered"/>
        <varyColors val="0"/>
        <ser>
          <idx val="0"/>
          <order val="0"/>
          <tx>
            <strRef>
              <f>'Jämförelse'!E4</f>
            </strRef>
          </tx>
          <spPr>
            <a:solidFill xmlns:a="http://schemas.openxmlformats.org/drawingml/2006/main">
              <a:srgbClr val="3F5920"/>
            </a:solidFill>
            <a:ln xmlns:a="http://schemas.openxmlformats.org/drawingml/2006/main">
              <a:prstDash val="solid"/>
            </a:ln>
          </spPr>
          <cat>
            <strRef>
              <f>'Jämförelse'!$A$5:$A$17</f>
            </strRef>
          </cat>
          <val>
            <numRef>
              <f>'Jämförelse'!$E$5:$E$17</f>
            </numRef>
          </val>
        </ser>
        <ser>
          <idx val="1"/>
          <order val="1"/>
          <tx>
            <strRef>
              <f>'Jämförelse'!F4</f>
            </strRef>
          </tx>
          <spPr>
            <a:solidFill xmlns:a="http://schemas.openxmlformats.org/drawingml/2006/main">
              <a:srgbClr val="FCF989"/>
            </a:solidFill>
            <a:ln xmlns:a="http://schemas.openxmlformats.org/drawingml/2006/main">
              <a:solidFill>
                <a:srgbClr val="B5B04A"/>
              </a:solidFill>
              <a:prstDash val="solid"/>
            </a:ln>
          </spPr>
          <cat>
            <strRef>
              <f>'Jämförelse'!$A$5:$A$17</f>
            </strRef>
          </cat>
          <val>
            <numRef>
              <f>'Jämförelse'!$F$5:$F$17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0"/>
        <lblOffset val="100"/>
      </catAx>
      <valAx>
        <axId val="100"/>
        <scaling>
          <orientation val="minMax"/>
          <max val="3"/>
          <min val="0"/>
        </scaling>
        <delete val="0"/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  <crosses val="max"/>
        <majorUnit val="1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_rels/drawing2.xml.rels><Relationships xmlns="http://schemas.openxmlformats.org/package/2006/relationships"><Relationship Type="http://schemas.openxmlformats.org/officeDocument/2006/relationships/chart" Target="/xl/charts/chart5.xml" Id="rId1"/><Relationship Type="http://schemas.openxmlformats.org/officeDocument/2006/relationships/chart" Target="/xl/charts/chart6.xml" Id="rId2"/><Relationship Type="http://schemas.openxmlformats.org/officeDocument/2006/relationships/chart" Target="/xl/charts/chart7.xml" Id="rId3"/><Relationship Type="http://schemas.openxmlformats.org/officeDocument/2006/relationships/chart" Target="/xl/charts/chart8.xml" Id="rId4"/></Relationships>
</file>

<file path=xl/drawings/_rels/drawing3.xml.rels><Relationships xmlns="http://schemas.openxmlformats.org/package/2006/relationships"><Relationship Type="http://schemas.openxmlformats.org/officeDocument/2006/relationships/chart" Target="/xl/charts/chart9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31</row>
      <rowOff>0</rowOff>
    </from>
    <ext cx="936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56</row>
      <rowOff>0</rowOff>
    </from>
    <ext cx="9360000" cy="43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81</row>
      <rowOff>0</rowOff>
    </from>
    <ext cx="7200000" cy="46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7</col>
      <colOff>0</colOff>
      <row>108</row>
      <rowOff>0</rowOff>
    </from>
    <ext cx="7200000" cy="468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31</row>
      <rowOff>0</rowOff>
    </from>
    <ext cx="936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56</row>
      <rowOff>0</rowOff>
    </from>
    <ext cx="9360000" cy="43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81</row>
      <rowOff>0</rowOff>
    </from>
    <ext cx="7200000" cy="46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7</col>
      <colOff>0</colOff>
      <row>108</row>
      <rowOff>0</rowOff>
    </from>
    <ext cx="7200000" cy="468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22</row>
      <rowOff>0</rowOff>
    </from>
    <ext cx="7200000" cy="46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showGridLines="0" workbookViewId="0">
      <selection activeCell="A1" sqref="A1"/>
    </sheetView>
  </sheetViews>
  <sheetFormatPr baseColWidth="8" defaultRowHeight="15" outlineLevelCol="0"/>
  <cols>
    <col width="110" customWidth="1" min="1" max="1"/>
  </cols>
  <sheetData>
    <row r="1">
      <c r="A1" s="1" t="inlineStr">
        <is>
          <t>Rättningsmall för ISAP</t>
        </is>
      </c>
    </row>
    <row r="2">
      <c r="A2" s="2" t="inlineStr">
        <is>
          <t>Psykologiakademin – för ISAP barn och ungdom (48 frågor) och vårdnadshavare (49 frågor).</t>
        </is>
      </c>
    </row>
    <row r="3">
      <c r="A3" s="2" t="inlineStr"/>
    </row>
    <row r="4">
      <c r="A4" s="3" t="inlineStr">
        <is>
          <t>Så gör du</t>
        </is>
      </c>
    </row>
    <row r="5">
      <c r="A5" s="2" t="inlineStr">
        <is>
          <t>1. Har svaren fyllts i i den digitala PDF:en: öppna verktyget "ISAP – från PDF till ifylld rättningsmall", dra in PDF:erna och ladda ner den ifyllda mallen.</t>
        </is>
      </c>
    </row>
    <row r="6">
      <c r="A6" s="2" t="inlineStr">
        <is>
          <t>2. Uppföljning: välj mättillfälle 2 i verktyget och dra in den mall du redan har för eleven, så läggs de nya svaren till bredvid de gamla.</t>
        </is>
      </c>
    </row>
    <row r="7">
      <c r="A7" s="2" t="inlineStr">
        <is>
          <t>3. Har svaren gjorts på papper: skriv in dem för hand i de gula fälten. Symptom i vänster kolumn, funktion i höger.</t>
        </is>
      </c>
    </row>
    <row r="8">
      <c r="A8" s="2" t="inlineStr">
        <is>
          <t>4. Resultat, påverkan och diagram räknas ut automatiskt. Fliken Jämförelse visar ungdomens och vårdnadshavarens svar bredvid varandra.</t>
        </is>
      </c>
    </row>
    <row r="9">
      <c r="A9" s="2" t="inlineStr"/>
    </row>
    <row r="10">
      <c r="A10" s="3" t="inlineStr">
        <is>
          <t>Att tänka på</t>
        </is>
      </c>
    </row>
    <row r="11">
      <c r="A11" s="2" t="inlineStr">
        <is>
          <t>ISAP är ett underlag för samtal, inte en diagnos. Fråga vidare om det som sticker ut.</t>
        </is>
      </c>
    </row>
    <row r="12">
      <c r="A12" s="2" t="inlineStr">
        <is>
          <t>Skillnader mellan ungdomens och vårdnadshavarens svar är information i sig, inte ett fel.</t>
        </is>
      </c>
    </row>
    <row r="13">
      <c r="A13" s="2" t="inlineStr">
        <is>
          <t>Symptom visar om besväret finns. Funktion visar om det bidrar till frånvaron. Det är funktionen som pekar mot insatsen.</t>
        </is>
      </c>
    </row>
    <row r="14">
      <c r="A14" s="2" t="inlineStr">
        <is>
          <t>Gränsvärdena för ungdomsversionen är preliminära och står i formuläret. Fastställda svenska normer finns ännu inte (Strömbeck m.fl., 2025).</t>
        </is>
      </c>
    </row>
    <row r="15">
      <c r="A15" s="2" t="inlineStr">
        <is>
          <t>Mallen innehåller inga frågetexter. Använd den tillsammans med formuläret.</t>
        </is>
      </c>
    </row>
    <row r="16">
      <c r="A16" s="2" t="inlineStr">
        <is>
          <t>Spara inte namn i filen. Använd en kod, och hantera filen enligt er verksamhets rutiner för personuppgifter.</t>
        </is>
      </c>
    </row>
    <row r="17">
      <c r="A17" s="2" t="inlineStr"/>
    </row>
    <row r="18">
      <c r="A18" s="3" t="inlineStr">
        <is>
          <t>Källor</t>
        </is>
      </c>
    </row>
    <row r="19">
      <c r="A19" s="4" t="inlineStr">
        <is>
          <t>Knollmann, M., Reissner, V., &amp; Hebebrand, J. (2019). Towards a comprehensive assessment of school absenteeism. European Child &amp; Adolescent Psychiatry, 28(3), 399–414.</t>
        </is>
      </c>
    </row>
    <row r="20">
      <c r="A20" s="4" t="inlineStr">
        <is>
          <t>Strömbeck, J., Heyne, D., Ferrer-Wreder, L., &amp; Alanko, K. (2025). Reliability and validity of the Swedish version of the ISAP. European Child &amp; Adolescent Psychiatry, 34, 2069–2082.</t>
        </is>
      </c>
    </row>
    <row r="21">
      <c r="A21" s="4" t="inlineStr">
        <is>
          <t>Knollmann, M., &amp; Reissner, V. (2025). Validation of the parent version of the ISAP (ISAP-P). Frontiers in Child and Adolescent Psychiatry, 4, 1543527.</t>
        </is>
      </c>
    </row>
    <row r="22">
      <c r="A22" s="4" t="inlineStr">
        <is>
          <t>Rättningsnyckel och gränsvärden: ISAP, svensk översättning av Tengnér, Strömbeck och Alanko.</t>
        </is>
      </c>
    </row>
    <row r="23">
      <c r="A23" s="2" t="inlineStr"/>
    </row>
    <row r="24">
      <c r="A24" s="4" t="inlineStr">
        <is>
          <t>Psykologiakademin · info@psykologiakademin.com · Version 1, oktober 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6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6" customWidth="1" min="1" max="1"/>
    <col width="38" customWidth="1" min="2" max="2"/>
    <col width="10" customWidth="1" min="3" max="3"/>
    <col width="10" customWidth="1" min="4" max="4"/>
    <col width="10" customWidth="1" min="5" max="5"/>
    <col width="10" customWidth="1" min="6" max="6"/>
    <col width="3" customWidth="1" min="7" max="7"/>
    <col width="27" customWidth="1" min="8" max="8"/>
    <col width="19" customWidth="1" min="9" max="9"/>
    <col width="10" customWidth="1" min="10" max="10"/>
    <col width="10" customWidth="1" min="11" max="11"/>
    <col width="10" customWidth="1" min="12" max="12"/>
    <col width="21" customWidth="1" min="13" max="13"/>
    <col width="10" customWidth="1" min="14" max="14"/>
    <col width="10" customWidth="1" min="15" max="15"/>
    <col width="10" customWidth="1" min="16" max="16"/>
    <col width="11" customWidth="1" min="17" max="17"/>
    <col width="11" customWidth="1" min="18" max="18"/>
    <col width="15" customWidth="1" min="19" max="19"/>
    <col width="15" customWidth="1" min="20" max="20"/>
  </cols>
  <sheetData>
    <row r="1">
      <c r="A1" s="5" t="inlineStr">
        <is>
          <t>ISAP – barn och ungdom</t>
        </is>
      </c>
    </row>
    <row r="2">
      <c r="A2" s="6" t="inlineStr">
        <is>
          <t>Psykologiakademins rättningsmall. Fyll i eller klistra in svaren i de gula fälten. Allt annat räknas ut.</t>
        </is>
      </c>
    </row>
    <row r="4">
      <c r="A4" s="7" t="inlineStr">
        <is>
          <t>Kod</t>
        </is>
      </c>
      <c r="C4" s="8" t="n"/>
      <c r="H4" s="9" t="inlineStr">
        <is>
          <t>Resultat</t>
        </is>
      </c>
    </row>
    <row r="5">
      <c r="A5" s="7" t="inlineStr">
        <is>
          <t>Datum</t>
        </is>
      </c>
      <c r="B5" s="10" t="inlineStr">
        <is>
          <t>Mättillfälle 1 (Symptom 1 och Funktion 1)</t>
        </is>
      </c>
      <c r="C5" s="11" t="n"/>
    </row>
    <row r="6">
      <c r="B6" s="10" t="inlineStr">
        <is>
          <t>Mättillfälle 2 (Symptom 2 och Funktion 2)</t>
        </is>
      </c>
      <c r="C6" s="11" t="n"/>
    </row>
    <row r="7" ht="44" customHeight="1">
      <c r="A7" s="12" t="inlineStr">
        <is>
          <t>Nr</t>
        </is>
      </c>
      <c r="B7" s="12" t="inlineStr">
        <is>
          <t>Fråga</t>
        </is>
      </c>
      <c r="C7" s="12" t="inlineStr">
        <is>
          <t>Symptom 1</t>
        </is>
      </c>
      <c r="D7" s="12" t="inlineStr">
        <is>
          <t>Funktion 1</t>
        </is>
      </c>
      <c r="E7" s="12" t="inlineStr">
        <is>
          <t>Symptom 2</t>
        </is>
      </c>
      <c r="F7" s="12" t="inlineStr">
        <is>
          <t>Funktion 2</t>
        </is>
      </c>
      <c r="H7" s="13" t="inlineStr">
        <is>
          <t>Skala</t>
        </is>
      </c>
      <c r="I7" s="13" t="inlineStr">
        <is>
          <t>Frågor</t>
        </is>
      </c>
      <c r="J7" s="13" t="inlineStr">
        <is>
          <t>Symptom 1</t>
        </is>
      </c>
      <c r="K7" s="13" t="inlineStr">
        <is>
          <t>Funktion 1</t>
        </is>
      </c>
      <c r="L7" s="13" t="inlineStr">
        <is>
          <t>Påverkan 1</t>
        </is>
      </c>
      <c r="M7" s="13" t="inlineStr">
        <is>
          <t>Besvarade 1</t>
        </is>
      </c>
      <c r="N7" s="13" t="inlineStr">
        <is>
          <t>Symptom 2</t>
        </is>
      </c>
      <c r="O7" s="13" t="inlineStr">
        <is>
          <t>Funktion 2</t>
        </is>
      </c>
      <c r="P7" s="13" t="inlineStr">
        <is>
          <t>Påverkan 2</t>
        </is>
      </c>
      <c r="Q7" s="13" t="inlineStr">
        <is>
          <t>Förändring symptom</t>
        </is>
      </c>
      <c r="R7" s="13" t="inlineStr">
        <is>
          <t>Förändring funktion</t>
        </is>
      </c>
      <c r="S7" s="13" t="inlineStr">
        <is>
          <t>Skolgrupp symptom M (+1 SD)</t>
        </is>
      </c>
      <c r="T7" s="13" t="inlineStr">
        <is>
          <t>Skolgrupp funktion M (+1 SD)</t>
        </is>
      </c>
    </row>
    <row r="8">
      <c r="A8" s="14" t="inlineStr">
        <is>
          <t>I1</t>
        </is>
      </c>
      <c r="B8" s="14" t="inlineStr">
        <is>
          <t>Frånvaro senaste 12 skolveckorna (0–5)</t>
        </is>
      </c>
      <c r="C8" s="15" t="n"/>
      <c r="D8" s="16" t="n"/>
      <c r="E8" s="15" t="n"/>
      <c r="F8" s="16" t="n"/>
      <c r="H8" s="17" t="inlineStr">
        <is>
          <t>Depression</t>
        </is>
      </c>
      <c r="I8" s="18" t="inlineStr">
        <is>
          <t>1+8+35+41+45+48</t>
        </is>
      </c>
      <c r="J8" s="19">
        <f>IF(COUNT(C21,C28,C55,C61,C65,C68)=0,"",AVERAGE(C21,C28,C55,C61,C65,C68))</f>
        <v/>
      </c>
      <c r="K8" s="19">
        <f>IF(COUNT(D21,D28,D55,D61,D65,D68)=0,"",AVERAGE(D21,D28,D55,D61,D65,D68))</f>
        <v/>
      </c>
      <c r="L8" s="18">
        <f>IF(K8="","",IF(K8=0,"ingen",IF(K8&lt;=1,"liten",IF(K8&lt;=2,"måttlig","stor"))))</f>
        <v/>
      </c>
      <c r="M8" s="18">
        <f>COUNT(C21,C28,C55,C61,C65,C68)+COUNT(D21,D28,D55,D61,D65,D68)&amp;" av 12"&amp;IF(COUNT(C21,C28,C55,C61,C65,C68)+COUNT(D21,D28,D55,D61,D65,D68)&lt;12," – svar saknas","")</f>
        <v/>
      </c>
      <c r="N8" s="19">
        <f>IF(COUNT(E21,E28,E55,E61,E65,E68)=0,"",AVERAGE(E21,E28,E55,E61,E65,E68))</f>
        <v/>
      </c>
      <c r="O8" s="19">
        <f>IF(COUNT(F21,F28,F55,F61,F65,F68)=0,"",AVERAGE(F21,F28,F55,F61,F65,F68))</f>
        <v/>
      </c>
      <c r="P8" s="18">
        <f>IF(O8="","",IF(O8=0,"ingen",IF(O8&lt;=1,"liten",IF(O8&lt;=2,"måttlig","stor"))))</f>
        <v/>
      </c>
      <c r="Q8" s="19">
        <f>IF(OR(J8="",N8=""),"",N8-J8)</f>
        <v/>
      </c>
      <c r="R8" s="19">
        <f>IF(OR(K8="",O8=""),"",O8-K8)</f>
        <v/>
      </c>
      <c r="S8" s="18">
        <f>FIXED('Jämförelsevärden'!B4,2)&amp;" ("&amp;FIXED('Jämförelsevärden'!D4,2)&amp;")"</f>
        <v/>
      </c>
      <c r="T8" s="18">
        <f>FIXED('Jämförelsevärden'!E4,2)&amp;" ("&amp;FIXED('Jämförelsevärden'!G4,2)&amp;")"</f>
        <v/>
      </c>
    </row>
    <row r="9">
      <c r="A9" s="14" t="inlineStr">
        <is>
          <t>I2</t>
        </is>
      </c>
      <c r="B9" s="14" t="inlineStr">
        <is>
          <t>Giltig eller ogiltig frånvaro (1–5)</t>
        </is>
      </c>
      <c r="C9" s="15" t="n"/>
      <c r="D9" s="16" t="n"/>
      <c r="E9" s="15" t="n"/>
      <c r="F9" s="16" t="n"/>
      <c r="H9" s="17" t="inlineStr">
        <is>
          <t>Social fobi</t>
        </is>
      </c>
      <c r="I9" s="18" t="inlineStr">
        <is>
          <t>9+12+24+32+47</t>
        </is>
      </c>
      <c r="J9" s="19">
        <f>IF(COUNT(C29,C32,C44,C52,C67)=0,"",AVERAGE(C29,C32,C44,C52,C67))</f>
        <v/>
      </c>
      <c r="K9" s="19">
        <f>IF(COUNT(D29,D32,D44,D52,D67)=0,"",AVERAGE(D29,D32,D44,D52,D67))</f>
        <v/>
      </c>
      <c r="L9" s="18">
        <f>IF(K9="","",IF(K9=0,"ingen",IF(K9&lt;=1,"liten",IF(K9&lt;=2,"måttlig","stor"))))</f>
        <v/>
      </c>
      <c r="M9" s="18">
        <f>COUNT(C29,C32,C44,C52,C67)+COUNT(D29,D32,D44,D52,D67)&amp;" av 10"&amp;IF(COUNT(C29,C32,C44,C52,C67)+COUNT(D29,D32,D44,D52,D67)&lt;10," – svar saknas","")</f>
        <v/>
      </c>
      <c r="N9" s="19">
        <f>IF(COUNT(E29,E32,E44,E52,E67)=0,"",AVERAGE(E29,E32,E44,E52,E67))</f>
        <v/>
      </c>
      <c r="O9" s="19">
        <f>IF(COUNT(F29,F32,F44,F52,F67)=0,"",AVERAGE(F29,F32,F44,F52,F67))</f>
        <v/>
      </c>
      <c r="P9" s="18">
        <f>IF(O9="","",IF(O9=0,"ingen",IF(O9&lt;=1,"liten",IF(O9&lt;=2,"måttlig","stor"))))</f>
        <v/>
      </c>
      <c r="Q9" s="19">
        <f>IF(OR(J9="",N9=""),"",N9-J9)</f>
        <v/>
      </c>
      <c r="R9" s="19">
        <f>IF(OR(K9="",O9=""),"",O9-K9)</f>
        <v/>
      </c>
      <c r="S9" s="18">
        <f>FIXED('Jämförelsevärden'!B5,2)&amp;" ("&amp;FIXED('Jämförelsevärden'!D5,2)&amp;")"</f>
        <v/>
      </c>
      <c r="T9" s="18">
        <f>FIXED('Jämförelsevärden'!E5,2)&amp;" ("&amp;FIXED('Jämförelsevärden'!G5,2)&amp;")"</f>
        <v/>
      </c>
    </row>
    <row r="10">
      <c r="A10" s="14" t="inlineStr">
        <is>
          <t>I3</t>
        </is>
      </c>
      <c r="B10" s="14" t="inlineStr">
        <is>
          <t>Svårt att somna på kvällen (0–3)</t>
        </is>
      </c>
      <c r="C10" s="15" t="n"/>
      <c r="D10" s="16" t="n"/>
      <c r="E10" s="15" t="n"/>
      <c r="F10" s="16" t="n"/>
      <c r="H10" s="17" t="inlineStr">
        <is>
          <t>Separationsångest</t>
        </is>
      </c>
      <c r="I10" s="18" t="inlineStr">
        <is>
          <t>6+25+27+38</t>
        </is>
      </c>
      <c r="J10" s="19">
        <f>IF(COUNT(C26,C45,C47,C58)=0,"",AVERAGE(C26,C45,C47,C58))</f>
        <v/>
      </c>
      <c r="K10" s="19">
        <f>IF(COUNT(D26,D45,D47,D58)=0,"",AVERAGE(D26,D45,D47,D58))</f>
        <v/>
      </c>
      <c r="L10" s="18">
        <f>IF(K10="","",IF(K10=0,"ingen",IF(K10&lt;=1,"liten",IF(K10&lt;=2,"måttlig","stor"))))</f>
        <v/>
      </c>
      <c r="M10" s="18">
        <f>COUNT(C26,C45,C47,C58)+COUNT(D26,D45,D47,D58)&amp;" av 8"&amp;IF(COUNT(C26,C45,C47,C58)+COUNT(D26,D45,D47,D58)&lt;8," – svar saknas","")</f>
        <v/>
      </c>
      <c r="N10" s="19">
        <f>IF(COUNT(E26,E45,E47,E58)=0,"",AVERAGE(E26,E45,E47,E58))</f>
        <v/>
      </c>
      <c r="O10" s="19">
        <f>IF(COUNT(F26,F45,F47,F58)=0,"",AVERAGE(F26,F45,F47,F58))</f>
        <v/>
      </c>
      <c r="P10" s="18">
        <f>IF(O10="","",IF(O10=0,"ingen",IF(O10&lt;=1,"liten",IF(O10&lt;=2,"måttlig","stor"))))</f>
        <v/>
      </c>
      <c r="Q10" s="19">
        <f>IF(OR(J10="",N10=""),"",N10-J10)</f>
        <v/>
      </c>
      <c r="R10" s="19">
        <f>IF(OR(K10="",O10=""),"",O10-K10)</f>
        <v/>
      </c>
      <c r="S10" s="18">
        <f>FIXED('Jämförelsevärden'!B6,2)&amp;" ("&amp;FIXED('Jämförelsevärden'!D6,2)&amp;")"</f>
        <v/>
      </c>
      <c r="T10" s="18">
        <f>FIXED('Jämförelsevärden'!E6,2)&amp;" ("&amp;FIXED('Jämförelsevärden'!G6,2)&amp;")"</f>
        <v/>
      </c>
    </row>
    <row r="11">
      <c r="A11" s="14" t="inlineStr">
        <is>
          <t>I4</t>
        </is>
      </c>
      <c r="B11" s="14" t="inlineStr">
        <is>
          <t>Svårt att stiga upp på morgonen (0–3)</t>
        </is>
      </c>
      <c r="C11" s="15" t="n"/>
      <c r="D11" s="16" t="n"/>
      <c r="E11" s="15" t="n"/>
      <c r="F11" s="16" t="n"/>
      <c r="H11" s="17" t="inlineStr">
        <is>
          <t>Prestationsångest</t>
        </is>
      </c>
      <c r="I11" s="18" t="inlineStr">
        <is>
          <t>28+29+44</t>
        </is>
      </c>
      <c r="J11" s="19">
        <f>IF(COUNT(C48,C49,C64)=0,"",AVERAGE(C48,C49,C64))</f>
        <v/>
      </c>
      <c r="K11" s="19">
        <f>IF(COUNT(D48,D49,D64)=0,"",AVERAGE(D48,D49,D64))</f>
        <v/>
      </c>
      <c r="L11" s="18">
        <f>IF(K11="","",IF(K11=0,"ingen",IF(K11&lt;=1,"liten",IF(K11&lt;=2,"måttlig","stor"))))</f>
        <v/>
      </c>
      <c r="M11" s="18">
        <f>COUNT(C48,C49,C64)+COUNT(D48,D49,D64)&amp;" av 6"&amp;IF(COUNT(C48,C49,C64)+COUNT(D48,D49,D64)&lt;6," – svar saknas","")</f>
        <v/>
      </c>
      <c r="N11" s="19">
        <f>IF(COUNT(E48,E49,E64)=0,"",AVERAGE(E48,E49,E64))</f>
        <v/>
      </c>
      <c r="O11" s="19">
        <f>IF(COUNT(F48,F49,F64)=0,"",AVERAGE(F48,F49,F64))</f>
        <v/>
      </c>
      <c r="P11" s="18">
        <f>IF(O11="","",IF(O11=0,"ingen",IF(O11&lt;=1,"liten",IF(O11&lt;=2,"måttlig","stor"))))</f>
        <v/>
      </c>
      <c r="Q11" s="19">
        <f>IF(OR(J11="",N11=""),"",N11-J11)</f>
        <v/>
      </c>
      <c r="R11" s="19">
        <f>IF(OR(K11="",O11=""),"",O11-K11)</f>
        <v/>
      </c>
      <c r="S11" s="18">
        <f>FIXED('Jämförelsevärden'!B7,2)&amp;" ("&amp;FIXED('Jämförelsevärden'!D7,2)&amp;")"</f>
        <v/>
      </c>
      <c r="T11" s="18">
        <f>FIXED('Jämförelsevärden'!E7,2)&amp;" ("&amp;FIXED('Jämförelsevärden'!G7,2)&amp;")"</f>
        <v/>
      </c>
    </row>
    <row r="12">
      <c r="A12" s="14" t="inlineStr">
        <is>
          <t>I5</t>
        </is>
      </c>
      <c r="B12" s="14" t="inlineStr">
        <is>
          <t>Svårt att lämna hemmet (0–3)</t>
        </is>
      </c>
      <c r="C12" s="15" t="n"/>
      <c r="D12" s="16" t="n"/>
      <c r="E12" s="15" t="n"/>
      <c r="F12" s="16" t="n"/>
      <c r="H12" s="17" t="inlineStr">
        <is>
          <t>Agorafobi/panik</t>
        </is>
      </c>
      <c r="I12" s="18" t="inlineStr">
        <is>
          <t>7+19+33+46</t>
        </is>
      </c>
      <c r="J12" s="19">
        <f>IF(COUNT(C27,C39,C53,C66)=0,"",AVERAGE(C27,C39,C53,C66))</f>
        <v/>
      </c>
      <c r="K12" s="19">
        <f>IF(COUNT(D27,D39,D53,D66)=0,"",AVERAGE(D27,D39,D53,D66))</f>
        <v/>
      </c>
      <c r="L12" s="18">
        <f>IF(K12="","",IF(K12=0,"ingen",IF(K12&lt;=1,"liten",IF(K12&lt;=2,"måttlig","stor"))))</f>
        <v/>
      </c>
      <c r="M12" s="18">
        <f>COUNT(C27,C39,C53,C66)+COUNT(D27,D39,D53,D66)&amp;" av 8"&amp;IF(COUNT(C27,C39,C53,C66)+COUNT(D27,D39,D53,D66)&lt;8," – svar saknas","")</f>
        <v/>
      </c>
      <c r="N12" s="19">
        <f>IF(COUNT(E27,E39,E53,E66)=0,"",AVERAGE(E27,E39,E53,E66))</f>
        <v/>
      </c>
      <c r="O12" s="19">
        <f>IF(COUNT(F27,F39,F53,F66)=0,"",AVERAGE(F27,F39,F53,F66))</f>
        <v/>
      </c>
      <c r="P12" s="18">
        <f>IF(O12="","",IF(O12=0,"ingen",IF(O12&lt;=1,"liten",IF(O12&lt;=2,"måttlig","stor"))))</f>
        <v/>
      </c>
      <c r="Q12" s="19">
        <f>IF(OR(J12="",N12=""),"",N12-J12)</f>
        <v/>
      </c>
      <c r="R12" s="19">
        <f>IF(OR(K12="",O12=""),"",O12-K12)</f>
        <v/>
      </c>
      <c r="S12" s="18">
        <f>FIXED('Jämförelsevärden'!B8,2)&amp;" ("&amp;FIXED('Jämförelsevärden'!D8,2)&amp;")"</f>
        <v/>
      </c>
      <c r="T12" s="18">
        <f>FIXED('Jämförelsevärden'!E8,2)&amp;" ("&amp;FIXED('Jämförelsevärden'!G8,2)&amp;")"</f>
        <v/>
      </c>
    </row>
    <row r="13">
      <c r="A13" s="14" t="inlineStr">
        <is>
          <t>I6</t>
        </is>
      </c>
      <c r="B13" s="14" t="inlineStr">
        <is>
          <t>Svårt att ta sig till skolan (0–3)</t>
        </is>
      </c>
      <c r="C13" s="15" t="n"/>
      <c r="D13" s="16" t="n"/>
      <c r="E13" s="15" t="n"/>
      <c r="F13" s="16" t="n"/>
      <c r="H13" s="17" t="inlineStr">
        <is>
          <t>Somatiska besvär</t>
        </is>
      </c>
      <c r="I13" s="18" t="inlineStr">
        <is>
          <t>10+17+36</t>
        </is>
      </c>
      <c r="J13" s="19">
        <f>IF(COUNT(C30,C37,C56)=0,"",AVERAGE(C30,C37,C56))</f>
        <v/>
      </c>
      <c r="K13" s="19">
        <f>IF(COUNT(D30,D37,D56)=0,"",AVERAGE(D30,D37,D56))</f>
        <v/>
      </c>
      <c r="L13" s="18">
        <f>IF(K13="","",IF(K13=0,"ingen",IF(K13&lt;=1,"liten",IF(K13&lt;=2,"måttlig","stor"))))</f>
        <v/>
      </c>
      <c r="M13" s="18">
        <f>COUNT(C30,C37,C56)+COUNT(D30,D37,D56)&amp;" av 6"&amp;IF(COUNT(C30,C37,C56)+COUNT(D30,D37,D56)&lt;6," – svar saknas","")</f>
        <v/>
      </c>
      <c r="N13" s="19">
        <f>IF(COUNT(E30,E37,E56)=0,"",AVERAGE(E30,E37,E56))</f>
        <v/>
      </c>
      <c r="O13" s="19">
        <f>IF(COUNT(F30,F37,F56)=0,"",AVERAGE(F30,F37,F56))</f>
        <v/>
      </c>
      <c r="P13" s="18">
        <f>IF(O13="","",IF(O13=0,"ingen",IF(O13&lt;=1,"liten",IF(O13&lt;=2,"måttlig","stor"))))</f>
        <v/>
      </c>
      <c r="Q13" s="19">
        <f>IF(OR(J13="",N13=""),"",N13-J13)</f>
        <v/>
      </c>
      <c r="R13" s="19">
        <f>IF(OR(K13="",O13=""),"",O13-K13)</f>
        <v/>
      </c>
      <c r="S13" s="18">
        <f>FIXED('Jämförelsevärden'!B9,2)&amp;" ("&amp;FIXED('Jämförelsevärden'!D9,2)&amp;")"</f>
        <v/>
      </c>
      <c r="T13" s="18">
        <f>FIXED('Jämförelsevärden'!E9,2)&amp;" ("&amp;FIXED('Jämförelsevärden'!G9,2)&amp;")"</f>
        <v/>
      </c>
    </row>
    <row r="14">
      <c r="A14" s="14" t="inlineStr">
        <is>
          <t>I7</t>
        </is>
      </c>
      <c r="B14" s="14" t="inlineStr">
        <is>
          <t>Svårt att komma in på skolområdet (0–3)</t>
        </is>
      </c>
      <c r="C14" s="15" t="n"/>
      <c r="D14" s="16" t="n"/>
      <c r="E14" s="15" t="n"/>
      <c r="F14" s="16" t="n"/>
      <c r="H14" s="17" t="inlineStr">
        <is>
          <t>Olust kopplat till skolan</t>
        </is>
      </c>
      <c r="I14" s="18" t="inlineStr">
        <is>
          <t>2+15+18+21</t>
        </is>
      </c>
      <c r="J14" s="19">
        <f>IF(COUNT(C22,C35,C38,C41)=0,"",AVERAGE(C22,C35,C38,C41))</f>
        <v/>
      </c>
      <c r="K14" s="19">
        <f>IF(COUNT(D22,D35,D38,D41)=0,"",AVERAGE(D22,D35,D38,D41))</f>
        <v/>
      </c>
      <c r="L14" s="18">
        <f>IF(K14="","",IF(K14=0,"ingen",IF(K14&lt;=1,"liten",IF(K14&lt;=2,"måttlig","stor"))))</f>
        <v/>
      </c>
      <c r="M14" s="18">
        <f>COUNT(C22,C35,C38,C41)+COUNT(D22,D35,D38,D41)&amp;" av 8"&amp;IF(COUNT(C22,C35,C38,C41)+COUNT(D22,D35,D38,D41)&lt;8," – svar saknas","")</f>
        <v/>
      </c>
      <c r="N14" s="19">
        <f>IF(COUNT(E22,E35,E38,E41)=0,"",AVERAGE(E22,E35,E38,E41))</f>
        <v/>
      </c>
      <c r="O14" s="19">
        <f>IF(COUNT(F22,F35,F38,F41)=0,"",AVERAGE(F22,F35,F38,F41))</f>
        <v/>
      </c>
      <c r="P14" s="18">
        <f>IF(O14="","",IF(O14=0,"ingen",IF(O14&lt;=1,"liten",IF(O14&lt;=2,"måttlig","stor"))))</f>
        <v/>
      </c>
      <c r="Q14" s="19">
        <f>IF(OR(J14="",N14=""),"",N14-J14)</f>
        <v/>
      </c>
      <c r="R14" s="19">
        <f>IF(OR(K14="",O14=""),"",O14-K14)</f>
        <v/>
      </c>
      <c r="S14" s="18">
        <f>FIXED('Jämförelsevärden'!B10,2)&amp;" ("&amp;FIXED('Jämförelsevärden'!D10,2)&amp;")"</f>
        <v/>
      </c>
      <c r="T14" s="18">
        <f>FIXED('Jämförelsevärden'!E10,2)&amp;" ("&amp;FIXED('Jämförelsevärden'!G10,2)&amp;")"</f>
        <v/>
      </c>
    </row>
    <row r="15">
      <c r="A15" s="14" t="inlineStr">
        <is>
          <t>I8</t>
        </is>
      </c>
      <c r="B15" s="14" t="inlineStr">
        <is>
          <t>Svårt att gå in i klassen (0–3)</t>
        </is>
      </c>
      <c r="C15" s="15" t="n"/>
      <c r="D15" s="16" t="n"/>
      <c r="E15" s="15" t="n"/>
      <c r="F15" s="16" t="n"/>
      <c r="H15" s="17" t="inlineStr">
        <is>
          <t>Aggression</t>
        </is>
      </c>
      <c r="I15" s="18" t="inlineStr">
        <is>
          <t>4+16+37</t>
        </is>
      </c>
      <c r="J15" s="19">
        <f>IF(COUNT(C24,C36,C57)=0,"",AVERAGE(C24,C36,C57))</f>
        <v/>
      </c>
      <c r="K15" s="19">
        <f>IF(COUNT(D24,D36,D57)=0,"",AVERAGE(D24,D36,D57))</f>
        <v/>
      </c>
      <c r="L15" s="18">
        <f>IF(K15="","",IF(K15=0,"ingen",IF(K15&lt;=1,"liten",IF(K15&lt;=2,"måttlig","stor"))))</f>
        <v/>
      </c>
      <c r="M15" s="18">
        <f>COUNT(C24,C36,C57)+COUNT(D24,D36,D57)&amp;" av 6"&amp;IF(COUNT(C24,C36,C57)+COUNT(D24,D36,D57)&lt;6," – svar saknas","")</f>
        <v/>
      </c>
      <c r="N15" s="19">
        <f>IF(COUNT(E24,E36,E57)=0,"",AVERAGE(E24,E36,E57))</f>
        <v/>
      </c>
      <c r="O15" s="19">
        <f>IF(COUNT(F24,F36,F57)=0,"",AVERAGE(F24,F36,F57))</f>
        <v/>
      </c>
      <c r="P15" s="18">
        <f>IF(O15="","",IF(O15=0,"ingen",IF(O15&lt;=1,"liten",IF(O15&lt;=2,"måttlig","stor"))))</f>
        <v/>
      </c>
      <c r="Q15" s="19">
        <f>IF(OR(J15="",N15=""),"",N15-J15)</f>
        <v/>
      </c>
      <c r="R15" s="19">
        <f>IF(OR(K15="",O15=""),"",O15-K15)</f>
        <v/>
      </c>
      <c r="S15" s="18">
        <f>FIXED('Jämförelsevärden'!B11,2)&amp;" ("&amp;FIXED('Jämförelsevärden'!D11,2)&amp;")"</f>
        <v/>
      </c>
      <c r="T15" s="18">
        <f>FIXED('Jämförelsevärden'!E11,2)&amp;" ("&amp;FIXED('Jämförelsevärden'!G11,2)&amp;")"</f>
        <v/>
      </c>
    </row>
    <row r="16">
      <c r="A16" s="14" t="inlineStr">
        <is>
          <t>I9</t>
        </is>
      </c>
      <c r="B16" s="14" t="inlineStr">
        <is>
          <t>Svårt att gå på rast (0–3)</t>
        </is>
      </c>
      <c r="C16" s="15" t="n"/>
      <c r="D16" s="16" t="n"/>
      <c r="E16" s="15" t="n"/>
      <c r="F16" s="16" t="n"/>
      <c r="H16" s="17" t="inlineStr">
        <is>
          <t>Problem med klasskamrater</t>
        </is>
      </c>
      <c r="I16" s="18" t="inlineStr">
        <is>
          <t>3+22+23+26</t>
        </is>
      </c>
      <c r="J16" s="19">
        <f>IF(COUNT(C23,C42,C43,C46)=0,"",AVERAGE(C23,C42,C43,C46))</f>
        <v/>
      </c>
      <c r="K16" s="19">
        <f>IF(COUNT(D23,D42,D43,D46)=0,"",AVERAGE(D23,D42,D43,D46))</f>
        <v/>
      </c>
      <c r="L16" s="18">
        <f>IF(K16="","",IF(K16=0,"ingen",IF(K16&lt;=1,"liten",IF(K16&lt;=2,"måttlig","stor"))))</f>
        <v/>
      </c>
      <c r="M16" s="18">
        <f>COUNT(C23,C42,C43,C46)+COUNT(D23,D42,D43,D46)&amp;" av 8"&amp;IF(COUNT(C23,C42,C43,C46)+COUNT(D23,D42,D43,D46)&lt;8," – svar saknas","")</f>
        <v/>
      </c>
      <c r="N16" s="19">
        <f>IF(COUNT(E23,E42,E43,E46)=0,"",AVERAGE(E23,E42,E43,E46))</f>
        <v/>
      </c>
      <c r="O16" s="19">
        <f>IF(COUNT(F23,F42,F43,F46)=0,"",AVERAGE(F23,F42,F43,F46))</f>
        <v/>
      </c>
      <c r="P16" s="18">
        <f>IF(O16="","",IF(O16=0,"ingen",IF(O16&lt;=1,"liten",IF(O16&lt;=2,"måttlig","stor"))))</f>
        <v/>
      </c>
      <c r="Q16" s="19">
        <f>IF(OR(J16="",N16=""),"",N16-J16)</f>
        <v/>
      </c>
      <c r="R16" s="19">
        <f>IF(OR(K16="",O16=""),"",O16-K16)</f>
        <v/>
      </c>
      <c r="S16" s="18">
        <f>FIXED('Jämförelsevärden'!B12,2)&amp;" ("&amp;FIXED('Jämförelsevärden'!D12,2)&amp;")"</f>
        <v/>
      </c>
      <c r="T16" s="18">
        <f>FIXED('Jämförelsevärden'!E12,2)&amp;" ("&amp;FIXED('Jämförelsevärden'!G12,2)&amp;")"</f>
        <v/>
      </c>
    </row>
    <row r="17">
      <c r="A17" s="14" t="inlineStr">
        <is>
          <t>I10</t>
        </is>
      </c>
      <c r="B17" s="14" t="inlineStr">
        <is>
          <t>Svårt att stanna dagen ut (0–3)</t>
        </is>
      </c>
      <c r="C17" s="15" t="n"/>
      <c r="D17" s="16" t="n"/>
      <c r="E17" s="15" t="n"/>
      <c r="F17" s="16" t="n"/>
      <c r="H17" s="17" t="inlineStr">
        <is>
          <t>Problem med lärare</t>
        </is>
      </c>
      <c r="I17" s="18" t="inlineStr">
        <is>
          <t>5+11+42</t>
        </is>
      </c>
      <c r="J17" s="19">
        <f>IF(COUNT(C25,C31,C62)=0,"",AVERAGE(C25,C31,C62))</f>
        <v/>
      </c>
      <c r="K17" s="19">
        <f>IF(COUNT(D25,D31,D62)=0,"",AVERAGE(D25,D31,D62))</f>
        <v/>
      </c>
      <c r="L17" s="18">
        <f>IF(K17="","",IF(K17=0,"ingen",IF(K17&lt;=1,"liten",IF(K17&lt;=2,"måttlig","stor"))))</f>
        <v/>
      </c>
      <c r="M17" s="18">
        <f>COUNT(C25,C31,C62)+COUNT(D25,D31,D62)&amp;" av 6"&amp;IF(COUNT(C25,C31,C62)+COUNT(D25,D31,D62)&lt;6," – svar saknas","")</f>
        <v/>
      </c>
      <c r="N17" s="19">
        <f>IF(COUNT(E25,E31,E62)=0,"",AVERAGE(E25,E31,E62))</f>
        <v/>
      </c>
      <c r="O17" s="19">
        <f>IF(COUNT(F25,F31,F62)=0,"",AVERAGE(F25,F31,F62))</f>
        <v/>
      </c>
      <c r="P17" s="18">
        <f>IF(O17="","",IF(O17=0,"ingen",IF(O17&lt;=1,"liten",IF(O17&lt;=2,"måttlig","stor"))))</f>
        <v/>
      </c>
      <c r="Q17" s="19">
        <f>IF(OR(J17="",N17=""),"",N17-J17)</f>
        <v/>
      </c>
      <c r="R17" s="19">
        <f>IF(OR(K17="",O17=""),"",O17-K17)</f>
        <v/>
      </c>
      <c r="S17" s="18">
        <f>FIXED('Jämförelsevärden'!B13,2)&amp;" ("&amp;FIXED('Jämförelsevärden'!D13,2)&amp;")"</f>
        <v/>
      </c>
      <c r="T17" s="18">
        <f>FIXED('Jämförelsevärden'!E13,2)&amp;" ("&amp;FIXED('Jämförelsevärden'!G13,2)&amp;")"</f>
        <v/>
      </c>
    </row>
    <row r="18">
      <c r="A18" s="14" t="inlineStr">
        <is>
          <t>I11</t>
        </is>
      </c>
      <c r="B18" s="14" t="inlineStr">
        <is>
          <t>Vid frånvaro: ensam hemma (0–3)</t>
        </is>
      </c>
      <c r="C18" s="15" t="n"/>
      <c r="D18" s="16" t="n"/>
      <c r="E18" s="15" t="n"/>
      <c r="F18" s="16" t="n"/>
      <c r="H18" s="17" t="inlineStr">
        <is>
          <t>Problem med specifik skola</t>
        </is>
      </c>
      <c r="I18" s="18" t="inlineStr">
        <is>
          <t>14+30+39</t>
        </is>
      </c>
      <c r="J18" s="19">
        <f>IF(COUNT(C34,C50,C59)=0,"",AVERAGE(C34,C50,C59))</f>
        <v/>
      </c>
      <c r="K18" s="19">
        <f>IF(COUNT(D34,D50,D59)=0,"",AVERAGE(D34,D50,D59))</f>
        <v/>
      </c>
      <c r="L18" s="18">
        <f>IF(K18="","",IF(K18=0,"ingen",IF(K18&lt;=1,"liten",IF(K18&lt;=2,"måttlig","stor"))))</f>
        <v/>
      </c>
      <c r="M18" s="18">
        <f>COUNT(C34,C50,C59)+COUNT(D34,D50,D59)&amp;" av 6"&amp;IF(COUNT(C34,C50,C59)+COUNT(D34,D50,D59)&lt;6," – svar saknas","")</f>
        <v/>
      </c>
      <c r="N18" s="19">
        <f>IF(COUNT(E34,E50,E59)=0,"",AVERAGE(E34,E50,E59))</f>
        <v/>
      </c>
      <c r="O18" s="19">
        <f>IF(COUNT(F34,F50,F59)=0,"",AVERAGE(F34,F50,F59))</f>
        <v/>
      </c>
      <c r="P18" s="18">
        <f>IF(O18="","",IF(O18=0,"ingen",IF(O18&lt;=1,"liten",IF(O18&lt;=2,"måttlig","stor"))))</f>
        <v/>
      </c>
      <c r="Q18" s="19">
        <f>IF(OR(J18="",N18=""),"",N18-J18)</f>
        <v/>
      </c>
      <c r="R18" s="19">
        <f>IF(OR(K18="",O18=""),"",O18-K18)</f>
        <v/>
      </c>
      <c r="S18" s="18">
        <f>FIXED('Jämförelsevärden'!B14,2)&amp;" ("&amp;FIXED('Jämförelsevärden'!D14,2)&amp;")"</f>
        <v/>
      </c>
      <c r="T18" s="18">
        <f>FIXED('Jämförelsevärden'!E14,2)&amp;" ("&amp;FIXED('Jämförelsevärden'!G14,2)&amp;")"</f>
        <v/>
      </c>
    </row>
    <row r="19">
      <c r="A19" s="14" t="inlineStr">
        <is>
          <t>I12</t>
        </is>
      </c>
      <c r="B19" s="14" t="inlineStr">
        <is>
          <t>Vid frånvaro: ute ensam eller med vänner (0–3)</t>
        </is>
      </c>
      <c r="C19" s="15" t="n"/>
      <c r="D19" s="16" t="n"/>
      <c r="E19" s="15" t="n"/>
      <c r="F19" s="16" t="n"/>
      <c r="H19" s="17" t="inlineStr">
        <is>
          <t>Problem inom familjen</t>
        </is>
      </c>
      <c r="I19" s="18" t="inlineStr">
        <is>
          <t>31+34+43</t>
        </is>
      </c>
      <c r="J19" s="19">
        <f>IF(COUNT(C51,C54,C63)=0,"",AVERAGE(C51,C54,C63))</f>
        <v/>
      </c>
      <c r="K19" s="19">
        <f>IF(COUNT(D51,D54,D63)=0,"",AVERAGE(D51,D54,D63))</f>
        <v/>
      </c>
      <c r="L19" s="18">
        <f>IF(K19="","",IF(K19=0,"ingen",IF(K19&lt;=1,"liten",IF(K19&lt;=2,"måttlig","stor"))))</f>
        <v/>
      </c>
      <c r="M19" s="18">
        <f>COUNT(C51,C54,C63)+COUNT(D51,D54,D63)&amp;" av 6"&amp;IF(COUNT(C51,C54,C63)+COUNT(D51,D54,D63)&lt;6," – svar saknas","")</f>
        <v/>
      </c>
      <c r="N19" s="19">
        <f>IF(COUNT(E51,E54,E63)=0,"",AVERAGE(E51,E54,E63))</f>
        <v/>
      </c>
      <c r="O19" s="19">
        <f>IF(COUNT(F51,F54,F63)=0,"",AVERAGE(F51,F54,F63))</f>
        <v/>
      </c>
      <c r="P19" s="18">
        <f>IF(O19="","",IF(O19=0,"ingen",IF(O19&lt;=1,"liten",IF(O19&lt;=2,"måttlig","stor"))))</f>
        <v/>
      </c>
      <c r="Q19" s="19">
        <f>IF(OR(J19="",N19=""),"",N19-J19)</f>
        <v/>
      </c>
      <c r="R19" s="19">
        <f>IF(OR(K19="",O19=""),"",O19-K19)</f>
        <v/>
      </c>
      <c r="S19" s="18">
        <f>FIXED('Jämförelsevärden'!B15,2)&amp;" ("&amp;FIXED('Jämförelsevärden'!D15,2)&amp;")"</f>
        <v/>
      </c>
      <c r="T19" s="18">
        <f>FIXED('Jämförelsevärden'!E15,2)&amp;" ("&amp;FIXED('Jämförelsevärden'!G15,2)&amp;")"</f>
        <v/>
      </c>
    </row>
    <row r="20">
      <c r="A20" s="14" t="inlineStr">
        <is>
          <t>I13</t>
        </is>
      </c>
      <c r="B20" s="14" t="inlineStr">
        <is>
          <t>Vid frånvaro: med vuxen hemma (0–3)</t>
        </is>
      </c>
      <c r="C20" s="15" t="n"/>
      <c r="D20" s="16" t="n"/>
      <c r="E20" s="15" t="n"/>
      <c r="F20" s="16" t="n"/>
      <c r="H20" s="17" t="inlineStr">
        <is>
          <t>Problem med föräldrar</t>
        </is>
      </c>
      <c r="I20" s="18" t="inlineStr">
        <is>
          <t>13+20+40</t>
        </is>
      </c>
      <c r="J20" s="19">
        <f>IF(COUNT(C33,C40,C60)=0,"",AVERAGE(C33,C40,C60))</f>
        <v/>
      </c>
      <c r="K20" s="19">
        <f>IF(COUNT(D33,D40,D60)=0,"",AVERAGE(D33,D40,D60))</f>
        <v/>
      </c>
      <c r="L20" s="18">
        <f>IF(K20="","",IF(K20=0,"ingen",IF(K20&lt;=1,"liten",IF(K20&lt;=2,"måttlig","stor"))))</f>
        <v/>
      </c>
      <c r="M20" s="18">
        <f>COUNT(C33,C40,C60)+COUNT(D33,D40,D60)&amp;" av 6"&amp;IF(COUNT(C33,C40,C60)+COUNT(D33,D40,D60)&lt;6," – svar saknas","")</f>
        <v/>
      </c>
      <c r="N20" s="19">
        <f>IF(COUNT(E33,E40,E60)=0,"",AVERAGE(E33,E40,E60))</f>
        <v/>
      </c>
      <c r="O20" s="19">
        <f>IF(COUNT(F33,F40,F60)=0,"",AVERAGE(F33,F40,F60))</f>
        <v/>
      </c>
      <c r="P20" s="18">
        <f>IF(O20="","",IF(O20=0,"ingen",IF(O20&lt;=1,"liten",IF(O20&lt;=2,"måttlig","stor"))))</f>
        <v/>
      </c>
      <c r="Q20" s="19">
        <f>IF(OR(J20="",N20=""),"",N20-J20)</f>
        <v/>
      </c>
      <c r="R20" s="19">
        <f>IF(OR(K20="",O20=""),"",O20-K20)</f>
        <v/>
      </c>
      <c r="S20" s="18">
        <f>FIXED('Jämförelsevärden'!B16,2)&amp;" ("&amp;FIXED('Jämförelsevärden'!D16,2)&amp;")"</f>
        <v/>
      </c>
      <c r="T20" s="18">
        <f>FIXED('Jämförelsevärden'!E16,2)&amp;" ("&amp;FIXED('Jämförelsevärden'!G16,2)&amp;")"</f>
        <v/>
      </c>
    </row>
    <row r="21">
      <c r="A21" s="20" t="n">
        <v>1</v>
      </c>
      <c r="B21" s="10" t="inlineStr">
        <is>
          <t>Fråga 1</t>
        </is>
      </c>
      <c r="C21" s="21" t="n"/>
      <c r="D21" s="21" t="n"/>
      <c r="E21" s="21" t="n"/>
      <c r="F21" s="21" t="n"/>
    </row>
    <row r="22">
      <c r="A22" s="20" t="n">
        <v>2</v>
      </c>
      <c r="B22" s="10" t="inlineStr">
        <is>
          <t>Fråga 2</t>
        </is>
      </c>
      <c r="C22" s="21" t="n"/>
      <c r="D22" s="21" t="n"/>
      <c r="E22" s="21" t="n"/>
      <c r="F22" s="21" t="n"/>
      <c r="H22" s="22" t="inlineStr">
        <is>
          <t>Frånvaro senaste 12 skolveckorna</t>
        </is>
      </c>
    </row>
    <row r="23">
      <c r="A23" s="20" t="n">
        <v>3</v>
      </c>
      <c r="B23" s="10" t="inlineStr">
        <is>
          <t>Fråga 3</t>
        </is>
      </c>
      <c r="C23" s="21" t="n"/>
      <c r="D23" s="21" t="n"/>
      <c r="E23" s="21" t="n"/>
      <c r="F23" s="21" t="n"/>
      <c r="H23" s="10" t="inlineStr">
        <is>
          <t>Mättillfälle 1</t>
        </is>
      </c>
      <c r="I23" s="10">
        <f>IF(C8="","",INDEX({"inte alls","ibland (upp till 4 dagar)","ofta (5–12 dagar)","mycket ofta (13–36 dagar)","mestadels (37–48 dagar)","nästan alltid (fler än 48 dagar)"},C8+1))</f>
        <v/>
      </c>
    </row>
    <row r="24">
      <c r="A24" s="20" t="n">
        <v>4</v>
      </c>
      <c r="B24" s="10" t="inlineStr">
        <is>
          <t>Fråga 4</t>
        </is>
      </c>
      <c r="C24" s="21" t="n"/>
      <c r="D24" s="21" t="n"/>
      <c r="E24" s="21" t="n"/>
      <c r="F24" s="21" t="n"/>
      <c r="H24" s="10" t="inlineStr">
        <is>
          <t>Mättillfälle 2</t>
        </is>
      </c>
      <c r="I24" s="10">
        <f>IF(E8="","",INDEX({"inte alls","ibland (upp till 4 dagar)","ofta (5–12 dagar)","mycket ofta (13–36 dagar)","mestadels (37–48 dagar)","nästan alltid (fler än 48 dagar)"},E8+1))</f>
        <v/>
      </c>
    </row>
    <row r="25">
      <c r="A25" s="20" t="n">
        <v>5</v>
      </c>
      <c r="B25" s="10" t="inlineStr">
        <is>
          <t>Fråga 5</t>
        </is>
      </c>
      <c r="C25" s="21" t="n"/>
      <c r="D25" s="21" t="n"/>
      <c r="E25" s="21" t="n"/>
      <c r="F25" s="21" t="n"/>
    </row>
    <row r="26">
      <c r="A26" s="20" t="n">
        <v>6</v>
      </c>
      <c r="B26" s="10" t="inlineStr">
        <is>
          <t>Fråga 6</t>
        </is>
      </c>
      <c r="C26" s="21" t="n"/>
      <c r="D26" s="21" t="n"/>
      <c r="E26" s="21" t="n"/>
      <c r="F26" s="21" t="n"/>
      <c r="H26" s="23" t="inlineStr">
        <is>
          <t>Skalpoäng = medelvärdet av besvarade frågor i skalan (0–3). Obesvarade frågor räknas inte som 0.</t>
        </is>
      </c>
    </row>
    <row r="27">
      <c r="A27" s="20" t="n">
        <v>7</v>
      </c>
      <c r="B27" s="10" t="inlineStr">
        <is>
          <t>Fråga 7</t>
        </is>
      </c>
      <c r="C27" s="21" t="n"/>
      <c r="D27" s="21" t="n"/>
      <c r="E27" s="21" t="n"/>
      <c r="F27" s="21" t="n"/>
      <c r="H27" s="23" t="inlineStr">
        <is>
          <t>Påverkan bygger på funktionspoängen: 0 ingen, 0,1–1,0 liten, 1,1–2,0 måttlig, 2,1–3,0 stor (enligt formuläret).</t>
        </is>
      </c>
    </row>
    <row r="28">
      <c r="A28" s="20" t="n">
        <v>8</v>
      </c>
      <c r="B28" s="10" t="inlineStr">
        <is>
          <t>Fråga 8</t>
        </is>
      </c>
      <c r="C28" s="21" t="n"/>
      <c r="D28" s="21" t="n"/>
      <c r="E28" s="21" t="n"/>
      <c r="F28" s="21" t="n"/>
      <c r="H28" s="23" t="inlineStr">
        <is>
          <t>Kolumnen Besvarade visar hur många svar skalan bygger på. Står det ”svar saknas” har en eller flera frågor lämnats tomma, och då ska skalan tolkas försiktigt.</t>
        </is>
      </c>
    </row>
    <row r="29">
      <c r="A29" s="20" t="n">
        <v>9</v>
      </c>
      <c r="B29" s="10" t="inlineStr">
        <is>
          <t>Fråga 9</t>
        </is>
      </c>
      <c r="C29" s="21" t="n"/>
      <c r="D29" s="21" t="n"/>
      <c r="E29" s="21" t="n"/>
      <c r="F29" s="21" t="n"/>
      <c r="H29" s="23" t="inlineStr">
        <is>
          <t>Färger på funktionspoängen, enligt formulärets indelning: gult = måttlig påverkan på skolgången (1,1–2,0), rött = stor påverkan (2,1–3,0). Skalnamnet färgas efter mättillfälle 1.</t>
        </is>
      </c>
    </row>
    <row r="30">
      <c r="A30" s="20" t="n">
        <v>10</v>
      </c>
      <c r="B30" s="10" t="inlineStr">
        <is>
          <t>Fråga 10</t>
        </is>
      </c>
      <c r="C30" s="21" t="n"/>
      <c r="D30" s="21" t="n"/>
      <c r="E30" s="21" t="n"/>
      <c r="F30" s="21" t="n"/>
      <c r="H30" s="23" t="inlineStr">
        <is>
          <t>Kurvorna jämför med en svensk skolgrupp (399 högstadieelever, Strömbeck m.fl. 2025): medelvärde och medelvärde + 1 SD. Det är jämförelsevärden, inte normer.</t>
        </is>
      </c>
    </row>
    <row r="31">
      <c r="A31" s="20" t="n">
        <v>11</v>
      </c>
      <c r="B31" s="10" t="inlineStr">
        <is>
          <t>Fråga 11</t>
        </is>
      </c>
      <c r="C31" s="21" t="n"/>
      <c r="D31" s="21" t="n"/>
      <c r="E31" s="21" t="n"/>
      <c r="F31" s="21" t="n"/>
    </row>
    <row r="32">
      <c r="A32" s="20" t="n">
        <v>12</v>
      </c>
      <c r="B32" s="10" t="inlineStr">
        <is>
          <t>Fråga 12</t>
        </is>
      </c>
      <c r="C32" s="21" t="n"/>
      <c r="D32" s="21" t="n"/>
      <c r="E32" s="21" t="n"/>
      <c r="F32" s="21" t="n"/>
    </row>
    <row r="33">
      <c r="A33" s="20" t="n">
        <v>13</v>
      </c>
      <c r="B33" s="10" t="inlineStr">
        <is>
          <t>Fråga 13</t>
        </is>
      </c>
      <c r="C33" s="21" t="n"/>
      <c r="D33" s="21" t="n"/>
      <c r="E33" s="21" t="n"/>
      <c r="F33" s="21" t="n"/>
    </row>
    <row r="34">
      <c r="A34" s="20" t="n">
        <v>14</v>
      </c>
      <c r="B34" s="10" t="inlineStr">
        <is>
          <t>Fråga 14</t>
        </is>
      </c>
      <c r="C34" s="21" t="n"/>
      <c r="D34" s="21" t="n"/>
      <c r="E34" s="21" t="n"/>
      <c r="F34" s="21" t="n"/>
    </row>
    <row r="35">
      <c r="A35" s="20" t="n">
        <v>15</v>
      </c>
      <c r="B35" s="10" t="inlineStr">
        <is>
          <t>Fråga 15</t>
        </is>
      </c>
      <c r="C35" s="21" t="n"/>
      <c r="D35" s="21" t="n"/>
      <c r="E35" s="21" t="n"/>
      <c r="F35" s="21" t="n"/>
    </row>
    <row r="36">
      <c r="A36" s="20" t="n">
        <v>16</v>
      </c>
      <c r="B36" s="10" t="inlineStr">
        <is>
          <t>Fråga 16</t>
        </is>
      </c>
      <c r="C36" s="21" t="n"/>
      <c r="D36" s="21" t="n"/>
      <c r="E36" s="21" t="n"/>
      <c r="F36" s="21" t="n"/>
    </row>
    <row r="37">
      <c r="A37" s="20" t="n">
        <v>17</v>
      </c>
      <c r="B37" s="10" t="inlineStr">
        <is>
          <t>Fråga 17</t>
        </is>
      </c>
      <c r="C37" s="21" t="n"/>
      <c r="D37" s="21" t="n"/>
      <c r="E37" s="21" t="n"/>
      <c r="F37" s="21" t="n"/>
    </row>
    <row r="38">
      <c r="A38" s="20" t="n">
        <v>18</v>
      </c>
      <c r="B38" s="10" t="inlineStr">
        <is>
          <t>Fråga 18</t>
        </is>
      </c>
      <c r="C38" s="21" t="n"/>
      <c r="D38" s="21" t="n"/>
      <c r="E38" s="21" t="n"/>
      <c r="F38" s="21" t="n"/>
    </row>
    <row r="39">
      <c r="A39" s="20" t="n">
        <v>19</v>
      </c>
      <c r="B39" s="10" t="inlineStr">
        <is>
          <t>Fråga 19</t>
        </is>
      </c>
      <c r="C39" s="21" t="n"/>
      <c r="D39" s="21" t="n"/>
      <c r="E39" s="21" t="n"/>
      <c r="F39" s="21" t="n"/>
    </row>
    <row r="40">
      <c r="A40" s="20" t="n">
        <v>20</v>
      </c>
      <c r="B40" s="10" t="inlineStr">
        <is>
          <t>Fråga 20</t>
        </is>
      </c>
      <c r="C40" s="21" t="n"/>
      <c r="D40" s="21" t="n"/>
      <c r="E40" s="21" t="n"/>
      <c r="F40" s="21" t="n"/>
    </row>
    <row r="41">
      <c r="A41" s="20" t="n">
        <v>21</v>
      </c>
      <c r="B41" s="10" t="inlineStr">
        <is>
          <t>Fråga 21</t>
        </is>
      </c>
      <c r="C41" s="21" t="n"/>
      <c r="D41" s="21" t="n"/>
      <c r="E41" s="21" t="n"/>
      <c r="F41" s="21" t="n"/>
    </row>
    <row r="42">
      <c r="A42" s="20" t="n">
        <v>22</v>
      </c>
      <c r="B42" s="10" t="inlineStr">
        <is>
          <t>Fråga 22</t>
        </is>
      </c>
      <c r="C42" s="21" t="n"/>
      <c r="D42" s="21" t="n"/>
      <c r="E42" s="21" t="n"/>
      <c r="F42" s="21" t="n"/>
    </row>
    <row r="43">
      <c r="A43" s="20" t="n">
        <v>23</v>
      </c>
      <c r="B43" s="10" t="inlineStr">
        <is>
          <t>Fråga 23</t>
        </is>
      </c>
      <c r="C43" s="21" t="n"/>
      <c r="D43" s="21" t="n"/>
      <c r="E43" s="21" t="n"/>
      <c r="F43" s="21" t="n"/>
    </row>
    <row r="44">
      <c r="A44" s="20" t="n">
        <v>24</v>
      </c>
      <c r="B44" s="10" t="inlineStr">
        <is>
          <t>Fråga 24</t>
        </is>
      </c>
      <c r="C44" s="21" t="n"/>
      <c r="D44" s="21" t="n"/>
      <c r="E44" s="21" t="n"/>
      <c r="F44" s="21" t="n"/>
    </row>
    <row r="45">
      <c r="A45" s="20" t="n">
        <v>25</v>
      </c>
      <c r="B45" s="10" t="inlineStr">
        <is>
          <t>Fråga 25</t>
        </is>
      </c>
      <c r="C45" s="21" t="n"/>
      <c r="D45" s="21" t="n"/>
      <c r="E45" s="21" t="n"/>
      <c r="F45" s="21" t="n"/>
    </row>
    <row r="46">
      <c r="A46" s="20" t="n">
        <v>26</v>
      </c>
      <c r="B46" s="10" t="inlineStr">
        <is>
          <t>Fråga 26</t>
        </is>
      </c>
      <c r="C46" s="21" t="n"/>
      <c r="D46" s="21" t="n"/>
      <c r="E46" s="21" t="n"/>
      <c r="F46" s="21" t="n"/>
    </row>
    <row r="47">
      <c r="A47" s="20" t="n">
        <v>27</v>
      </c>
      <c r="B47" s="10" t="inlineStr">
        <is>
          <t>Fråga 27</t>
        </is>
      </c>
      <c r="C47" s="21" t="n"/>
      <c r="D47" s="21" t="n"/>
      <c r="E47" s="21" t="n"/>
      <c r="F47" s="21" t="n"/>
    </row>
    <row r="48">
      <c r="A48" s="20" t="n">
        <v>28</v>
      </c>
      <c r="B48" s="10" t="inlineStr">
        <is>
          <t>Fråga 28</t>
        </is>
      </c>
      <c r="C48" s="21" t="n"/>
      <c r="D48" s="21" t="n"/>
      <c r="E48" s="21" t="n"/>
      <c r="F48" s="21" t="n"/>
    </row>
    <row r="49">
      <c r="A49" s="20" t="n">
        <v>29</v>
      </c>
      <c r="B49" s="10" t="inlineStr">
        <is>
          <t>Fråga 29</t>
        </is>
      </c>
      <c r="C49" s="21" t="n"/>
      <c r="D49" s="21" t="n"/>
      <c r="E49" s="21" t="n"/>
      <c r="F49" s="21" t="n"/>
    </row>
    <row r="50">
      <c r="A50" s="20" t="n">
        <v>30</v>
      </c>
      <c r="B50" s="10" t="inlineStr">
        <is>
          <t>Fråga 30</t>
        </is>
      </c>
      <c r="C50" s="21" t="n"/>
      <c r="D50" s="21" t="n"/>
      <c r="E50" s="21" t="n"/>
      <c r="F50" s="21" t="n"/>
    </row>
    <row r="51">
      <c r="A51" s="20" t="n">
        <v>31</v>
      </c>
      <c r="B51" s="10" t="inlineStr">
        <is>
          <t>Fråga 31</t>
        </is>
      </c>
      <c r="C51" s="21" t="n"/>
      <c r="D51" s="21" t="n"/>
      <c r="E51" s="21" t="n"/>
      <c r="F51" s="21" t="n"/>
    </row>
    <row r="52">
      <c r="A52" s="20" t="n">
        <v>32</v>
      </c>
      <c r="B52" s="10" t="inlineStr">
        <is>
          <t>Fråga 32</t>
        </is>
      </c>
      <c r="C52" s="21" t="n"/>
      <c r="D52" s="21" t="n"/>
      <c r="E52" s="21" t="n"/>
      <c r="F52" s="21" t="n"/>
    </row>
    <row r="53">
      <c r="A53" s="20" t="n">
        <v>33</v>
      </c>
      <c r="B53" s="10" t="inlineStr">
        <is>
          <t>Fråga 33</t>
        </is>
      </c>
      <c r="C53" s="21" t="n"/>
      <c r="D53" s="21" t="n"/>
      <c r="E53" s="21" t="n"/>
      <c r="F53" s="21" t="n"/>
    </row>
    <row r="54">
      <c r="A54" s="20" t="n">
        <v>34</v>
      </c>
      <c r="B54" s="10" t="inlineStr">
        <is>
          <t>Fråga 34</t>
        </is>
      </c>
      <c r="C54" s="21" t="n"/>
      <c r="D54" s="21" t="n"/>
      <c r="E54" s="21" t="n"/>
      <c r="F54" s="21" t="n"/>
    </row>
    <row r="55">
      <c r="A55" s="20" t="n">
        <v>35</v>
      </c>
      <c r="B55" s="10" t="inlineStr">
        <is>
          <t>Fråga 35</t>
        </is>
      </c>
      <c r="C55" s="21" t="n"/>
      <c r="D55" s="21" t="n"/>
      <c r="E55" s="21" t="n"/>
      <c r="F55" s="21" t="n"/>
    </row>
    <row r="56">
      <c r="A56" s="20" t="n">
        <v>36</v>
      </c>
      <c r="B56" s="10" t="inlineStr">
        <is>
          <t>Fråga 36</t>
        </is>
      </c>
      <c r="C56" s="21" t="n"/>
      <c r="D56" s="21" t="n"/>
      <c r="E56" s="21" t="n"/>
      <c r="F56" s="21" t="n"/>
    </row>
    <row r="57">
      <c r="A57" s="20" t="n">
        <v>37</v>
      </c>
      <c r="B57" s="10" t="inlineStr">
        <is>
          <t>Fråga 37</t>
        </is>
      </c>
      <c r="C57" s="21" t="n"/>
      <c r="D57" s="21" t="n"/>
      <c r="E57" s="21" t="n"/>
      <c r="F57" s="21" t="n"/>
    </row>
    <row r="58">
      <c r="A58" s="20" t="n">
        <v>38</v>
      </c>
      <c r="B58" s="10" t="inlineStr">
        <is>
          <t>Fråga 38</t>
        </is>
      </c>
      <c r="C58" s="21" t="n"/>
      <c r="D58" s="21" t="n"/>
      <c r="E58" s="21" t="n"/>
      <c r="F58" s="21" t="n"/>
    </row>
    <row r="59">
      <c r="A59" s="20" t="n">
        <v>39</v>
      </c>
      <c r="B59" s="10" t="inlineStr">
        <is>
          <t>Fråga 39</t>
        </is>
      </c>
      <c r="C59" s="21" t="n"/>
      <c r="D59" s="21" t="n"/>
      <c r="E59" s="21" t="n"/>
      <c r="F59" s="21" t="n"/>
    </row>
    <row r="60">
      <c r="A60" s="20" t="n">
        <v>40</v>
      </c>
      <c r="B60" s="10" t="inlineStr">
        <is>
          <t>Fråga 40</t>
        </is>
      </c>
      <c r="C60" s="21" t="n"/>
      <c r="D60" s="21" t="n"/>
      <c r="E60" s="21" t="n"/>
      <c r="F60" s="21" t="n"/>
    </row>
    <row r="61">
      <c r="A61" s="20" t="n">
        <v>41</v>
      </c>
      <c r="B61" s="10" t="inlineStr">
        <is>
          <t>Fråga 41</t>
        </is>
      </c>
      <c r="C61" s="21" t="n"/>
      <c r="D61" s="21" t="n"/>
      <c r="E61" s="21" t="n"/>
      <c r="F61" s="21" t="n"/>
    </row>
    <row r="62">
      <c r="A62" s="20" t="n">
        <v>42</v>
      </c>
      <c r="B62" s="10" t="inlineStr">
        <is>
          <t>Fråga 42</t>
        </is>
      </c>
      <c r="C62" s="21" t="n"/>
      <c r="D62" s="21" t="n"/>
      <c r="E62" s="21" t="n"/>
      <c r="F62" s="21" t="n"/>
    </row>
    <row r="63">
      <c r="A63" s="20" t="n">
        <v>43</v>
      </c>
      <c r="B63" s="10" t="inlineStr">
        <is>
          <t>Fråga 43</t>
        </is>
      </c>
      <c r="C63" s="21" t="n"/>
      <c r="D63" s="21" t="n"/>
      <c r="E63" s="21" t="n"/>
      <c r="F63" s="21" t="n"/>
    </row>
    <row r="64">
      <c r="A64" s="20" t="n">
        <v>44</v>
      </c>
      <c r="B64" s="10" t="inlineStr">
        <is>
          <t>Fråga 44</t>
        </is>
      </c>
      <c r="C64" s="21" t="n"/>
      <c r="D64" s="21" t="n"/>
      <c r="E64" s="21" t="n"/>
      <c r="F64" s="21" t="n"/>
    </row>
    <row r="65">
      <c r="A65" s="20" t="n">
        <v>45</v>
      </c>
      <c r="B65" s="10" t="inlineStr">
        <is>
          <t>Fråga 45</t>
        </is>
      </c>
      <c r="C65" s="21" t="n"/>
      <c r="D65" s="21" t="n"/>
      <c r="E65" s="21" t="n"/>
      <c r="F65" s="21" t="n"/>
    </row>
    <row r="66">
      <c r="A66" s="20" t="n">
        <v>46</v>
      </c>
      <c r="B66" s="10" t="inlineStr">
        <is>
          <t>Fråga 46</t>
        </is>
      </c>
      <c r="C66" s="21" t="n"/>
      <c r="D66" s="21" t="n"/>
      <c r="E66" s="21" t="n"/>
      <c r="F66" s="21" t="n"/>
    </row>
    <row r="67">
      <c r="A67" s="20" t="n">
        <v>47</v>
      </c>
      <c r="B67" s="10" t="inlineStr">
        <is>
          <t>Fråga 47</t>
        </is>
      </c>
      <c r="C67" s="21" t="n"/>
      <c r="D67" s="21" t="n"/>
      <c r="E67" s="21" t="n"/>
      <c r="F67" s="21" t="n"/>
    </row>
    <row r="68">
      <c r="A68" s="20" t="n">
        <v>48</v>
      </c>
      <c r="B68" s="10" t="inlineStr">
        <is>
          <t>Fråga 48</t>
        </is>
      </c>
      <c r="C68" s="21" t="n"/>
      <c r="D68" s="21" t="n"/>
      <c r="E68" s="21" t="n"/>
      <c r="F68" s="21" t="n"/>
    </row>
  </sheetData>
  <conditionalFormatting sqref="L8:L20">
    <cfRule type="expression" priority="1" dxfId="0">
      <formula>L8="måttlig"</formula>
    </cfRule>
    <cfRule type="expression" priority="2" dxfId="1">
      <formula>L8="stor"</formula>
    </cfRule>
  </conditionalFormatting>
  <conditionalFormatting sqref="P8:P20">
    <cfRule type="expression" priority="3" dxfId="0">
      <formula>P8="måttlig"</formula>
    </cfRule>
    <cfRule type="expression" priority="4" dxfId="1">
      <formula>P8="stor"</formula>
    </cfRule>
  </conditionalFormatting>
  <conditionalFormatting sqref="K8:K20">
    <cfRule type="expression" priority="5" dxfId="2" stopIfTrue="1">
      <formula>AND(ISNUMBER(K8),K8&gt;2)</formula>
    </cfRule>
    <cfRule type="expression" priority="6" dxfId="3">
      <formula>AND(ISNUMBER(K8),K8&gt;1)</formula>
    </cfRule>
  </conditionalFormatting>
  <conditionalFormatting sqref="O8:O20">
    <cfRule type="expression" priority="7" dxfId="2" stopIfTrue="1">
      <formula>AND(ISNUMBER(O8),O8&gt;2)</formula>
    </cfRule>
    <cfRule type="expression" priority="8" dxfId="3">
      <formula>AND(ISNUMBER(O8),O8&gt;1)</formula>
    </cfRule>
  </conditionalFormatting>
  <conditionalFormatting sqref="H8:H20">
    <cfRule type="expression" priority="9" dxfId="2" stopIfTrue="1">
      <formula>AND(ISNUMBER(K8),K8&gt;2)</formula>
    </cfRule>
    <cfRule type="expression" priority="10" dxfId="3">
      <formula>AND(ISNUMBER(K8),K8&gt;1)</formula>
    </cfRule>
  </conditionalFormatting>
  <dataValidations count="3">
    <dataValidation sqref="C10:C20 C21:F68 E10:E20" showDropDown="0" showInputMessage="0" showErrorMessage="1" allowBlank="1" errorTitle="Ogiltigt svar" error="Svaren ska vara 0, 1, 2 eller 3." type="whole" operator="between">
      <formula1>0</formula1>
      <formula2>3</formula2>
    </dataValidation>
    <dataValidation sqref="C8 E8" showDropDown="0" showInputMessage="0" showErrorMessage="1" allowBlank="1" error="0–5" type="whole" operator="between">
      <formula1>0</formula1>
      <formula2>5</formula2>
    </dataValidation>
    <dataValidation sqref="C9 E9" showDropDown="0" showInputMessage="0" showErrorMessage="1" allowBlank="1" error="1–5" type="whole" operator="between">
      <formula1>1</formula1>
      <formula2>5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6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6" customWidth="1" min="1" max="1"/>
    <col width="38" customWidth="1" min="2" max="2"/>
    <col width="10" customWidth="1" min="3" max="3"/>
    <col width="10" customWidth="1" min="4" max="4"/>
    <col width="10" customWidth="1" min="5" max="5"/>
    <col width="10" customWidth="1" min="6" max="6"/>
    <col width="3" customWidth="1" min="7" max="7"/>
    <col width="27" customWidth="1" min="8" max="8"/>
    <col width="19" customWidth="1" min="9" max="9"/>
    <col width="10" customWidth="1" min="10" max="10"/>
    <col width="10" customWidth="1" min="11" max="11"/>
    <col width="10" customWidth="1" min="12" max="12"/>
    <col width="21" customWidth="1" min="13" max="13"/>
    <col width="10" customWidth="1" min="14" max="14"/>
    <col width="10" customWidth="1" min="15" max="15"/>
    <col width="10" customWidth="1" min="16" max="16"/>
    <col width="11" customWidth="1" min="17" max="17"/>
    <col width="11" customWidth="1" min="18" max="18"/>
    <col width="15" customWidth="1" min="19" max="19"/>
    <col width="15" customWidth="1" min="20" max="20"/>
  </cols>
  <sheetData>
    <row r="1">
      <c r="A1" s="5" t="inlineStr">
        <is>
          <t>ISAP – vårdnadshavare</t>
        </is>
      </c>
    </row>
    <row r="2">
      <c r="A2" s="6" t="inlineStr">
        <is>
          <t>Psykologiakademins rättningsmall. Fyll i eller klistra in svaren i de gula fälten. Allt annat räknas ut.</t>
        </is>
      </c>
    </row>
    <row r="4">
      <c r="A4" s="7" t="inlineStr">
        <is>
          <t>Kod</t>
        </is>
      </c>
      <c r="C4" s="8" t="n"/>
      <c r="H4" s="9" t="inlineStr">
        <is>
          <t>Resultat</t>
        </is>
      </c>
    </row>
    <row r="5">
      <c r="A5" s="7" t="inlineStr">
        <is>
          <t>Datum</t>
        </is>
      </c>
      <c r="B5" s="10" t="inlineStr">
        <is>
          <t>Mättillfälle 1 (Symptom 1 och Funktion 1)</t>
        </is>
      </c>
      <c r="C5" s="11" t="n"/>
    </row>
    <row r="6">
      <c r="B6" s="10" t="inlineStr">
        <is>
          <t>Mättillfälle 2 (Symptom 2 och Funktion 2)</t>
        </is>
      </c>
      <c r="C6" s="11" t="n"/>
    </row>
    <row r="7" ht="44" customHeight="1">
      <c r="A7" s="12" t="inlineStr">
        <is>
          <t>Nr</t>
        </is>
      </c>
      <c r="B7" s="12" t="inlineStr">
        <is>
          <t>Fråga</t>
        </is>
      </c>
      <c r="C7" s="12" t="inlineStr">
        <is>
          <t>Symptom 1</t>
        </is>
      </c>
      <c r="D7" s="12" t="inlineStr">
        <is>
          <t>Funktion 1</t>
        </is>
      </c>
      <c r="E7" s="12" t="inlineStr">
        <is>
          <t>Symptom 2</t>
        </is>
      </c>
      <c r="F7" s="12" t="inlineStr">
        <is>
          <t>Funktion 2</t>
        </is>
      </c>
      <c r="H7" s="13" t="inlineStr">
        <is>
          <t>Skala</t>
        </is>
      </c>
      <c r="I7" s="13" t="inlineStr">
        <is>
          <t>Frågor</t>
        </is>
      </c>
      <c r="J7" s="13" t="inlineStr">
        <is>
          <t>Symptom 1</t>
        </is>
      </c>
      <c r="K7" s="13" t="inlineStr">
        <is>
          <t>Funktion 1</t>
        </is>
      </c>
      <c r="L7" s="13" t="inlineStr">
        <is>
          <t>Påverkan 1</t>
        </is>
      </c>
      <c r="M7" s="13" t="inlineStr">
        <is>
          <t>Besvarade 1</t>
        </is>
      </c>
      <c r="N7" s="13" t="inlineStr">
        <is>
          <t>Symptom 2</t>
        </is>
      </c>
      <c r="O7" s="13" t="inlineStr">
        <is>
          <t>Funktion 2</t>
        </is>
      </c>
      <c r="P7" s="13" t="inlineStr">
        <is>
          <t>Påverkan 2</t>
        </is>
      </c>
      <c r="Q7" s="13" t="inlineStr">
        <is>
          <t>Förändring symptom</t>
        </is>
      </c>
      <c r="R7" s="13" t="inlineStr">
        <is>
          <t>Förändring funktion</t>
        </is>
      </c>
    </row>
    <row r="8">
      <c r="A8" s="14" t="inlineStr">
        <is>
          <t>I1</t>
        </is>
      </c>
      <c r="B8" s="14" t="inlineStr">
        <is>
          <t>Frånvaro senaste 12 skolveckorna (0–5)</t>
        </is>
      </c>
      <c r="C8" s="15" t="n"/>
      <c r="D8" s="16" t="n"/>
      <c r="E8" s="15" t="n"/>
      <c r="F8" s="16" t="n"/>
      <c r="H8" s="17" t="inlineStr">
        <is>
          <t>Depression</t>
        </is>
      </c>
      <c r="I8" s="18" t="inlineStr">
        <is>
          <t>1+8+35+41+45</t>
        </is>
      </c>
      <c r="J8" s="19">
        <f>IF(COUNT(C21,C28,C55,C61,C65)=0,"",AVERAGE(C21,C28,C55,C61,C65))</f>
        <v/>
      </c>
      <c r="K8" s="19">
        <f>IF(COUNT(D21,D28,D55,D61,D65)=0,"",AVERAGE(D21,D28,D55,D61,D65))</f>
        <v/>
      </c>
      <c r="L8" s="18">
        <f>IF(K8="","",IF(K8=0,"ingen",IF(K8&lt;=1,"liten",IF(K8&lt;=2,"måttlig","stor"))))</f>
        <v/>
      </c>
      <c r="M8" s="18">
        <f>COUNT(C21,C28,C55,C61,C65)+COUNT(D21,D28,D55,D61,D65)&amp;" av 10"&amp;IF(COUNT(C21,C28,C55,C61,C65)+COUNT(D21,D28,D55,D61,D65)&lt;10," – svar saknas","")</f>
        <v/>
      </c>
      <c r="N8" s="19">
        <f>IF(COUNT(E21,E28,E55,E61,E65)=0,"",AVERAGE(E21,E28,E55,E61,E65))</f>
        <v/>
      </c>
      <c r="O8" s="19">
        <f>IF(COUNT(F21,F28,F55,F61,F65)=0,"",AVERAGE(F21,F28,F55,F61,F65))</f>
        <v/>
      </c>
      <c r="P8" s="18">
        <f>IF(O8="","",IF(O8=0,"ingen",IF(O8&lt;=1,"liten",IF(O8&lt;=2,"måttlig","stor"))))</f>
        <v/>
      </c>
      <c r="Q8" s="19">
        <f>IF(OR(J8="",N8=""),"",N8-J8)</f>
        <v/>
      </c>
      <c r="R8" s="19">
        <f>IF(OR(K8="",O8=""),"",O8-K8)</f>
        <v/>
      </c>
    </row>
    <row r="9">
      <c r="A9" s="14" t="inlineStr">
        <is>
          <t>I2</t>
        </is>
      </c>
      <c r="B9" s="14" t="inlineStr">
        <is>
          <t>Giltig eller ogiltig frånvaro (1–5)</t>
        </is>
      </c>
      <c r="C9" s="15" t="n"/>
      <c r="D9" s="16" t="n"/>
      <c r="E9" s="15" t="n"/>
      <c r="F9" s="16" t="n"/>
      <c r="H9" s="17" t="inlineStr">
        <is>
          <t>Social fobi</t>
        </is>
      </c>
      <c r="I9" s="18" t="inlineStr">
        <is>
          <t>9+12+24+32+47</t>
        </is>
      </c>
      <c r="J9" s="19">
        <f>IF(COUNT(C29,C32,C44,C52,C67)=0,"",AVERAGE(C29,C32,C44,C52,C67))</f>
        <v/>
      </c>
      <c r="K9" s="19">
        <f>IF(COUNT(D29,D32,D44,D52,D67)=0,"",AVERAGE(D29,D32,D44,D52,D67))</f>
        <v/>
      </c>
      <c r="L9" s="18">
        <f>IF(K9="","",IF(K9=0,"ingen",IF(K9&lt;=1,"liten",IF(K9&lt;=2,"måttlig","stor"))))</f>
        <v/>
      </c>
      <c r="M9" s="18">
        <f>COUNT(C29,C32,C44,C52,C67)+COUNT(D29,D32,D44,D52,D67)&amp;" av 10"&amp;IF(COUNT(C29,C32,C44,C52,C67)+COUNT(D29,D32,D44,D52,D67)&lt;10," – svar saknas","")</f>
        <v/>
      </c>
      <c r="N9" s="19">
        <f>IF(COUNT(E29,E32,E44,E52,E67)=0,"",AVERAGE(E29,E32,E44,E52,E67))</f>
        <v/>
      </c>
      <c r="O9" s="19">
        <f>IF(COUNT(F29,F32,F44,F52,F67)=0,"",AVERAGE(F29,F32,F44,F52,F67))</f>
        <v/>
      </c>
      <c r="P9" s="18">
        <f>IF(O9="","",IF(O9=0,"ingen",IF(O9&lt;=1,"liten",IF(O9&lt;=2,"måttlig","stor"))))</f>
        <v/>
      </c>
      <c r="Q9" s="19">
        <f>IF(OR(J9="",N9=""),"",N9-J9)</f>
        <v/>
      </c>
      <c r="R9" s="19">
        <f>IF(OR(K9="",O9=""),"",O9-K9)</f>
        <v/>
      </c>
    </row>
    <row r="10">
      <c r="A10" s="14" t="inlineStr">
        <is>
          <t>I3</t>
        </is>
      </c>
      <c r="B10" s="14" t="inlineStr">
        <is>
          <t>Svårt att somna på kvällen (0–3)</t>
        </is>
      </c>
      <c r="C10" s="15" t="n"/>
      <c r="D10" s="16" t="n"/>
      <c r="E10" s="15" t="n"/>
      <c r="F10" s="16" t="n"/>
      <c r="H10" s="17" t="inlineStr">
        <is>
          <t>Separationsångest</t>
        </is>
      </c>
      <c r="I10" s="18" t="inlineStr">
        <is>
          <t>6+25+27+38</t>
        </is>
      </c>
      <c r="J10" s="19">
        <f>IF(COUNT(C26,C45,C47,C58)=0,"",AVERAGE(C26,C45,C47,C58))</f>
        <v/>
      </c>
      <c r="K10" s="19">
        <f>IF(COUNT(D26,D45,D47,D58)=0,"",AVERAGE(D26,D45,D47,D58))</f>
        <v/>
      </c>
      <c r="L10" s="18">
        <f>IF(K10="","",IF(K10=0,"ingen",IF(K10&lt;=1,"liten",IF(K10&lt;=2,"måttlig","stor"))))</f>
        <v/>
      </c>
      <c r="M10" s="18">
        <f>COUNT(C26,C45,C47,C58)+COUNT(D26,D45,D47,D58)&amp;" av 8"&amp;IF(COUNT(C26,C45,C47,C58)+COUNT(D26,D45,D47,D58)&lt;8," – svar saknas","")</f>
        <v/>
      </c>
      <c r="N10" s="19">
        <f>IF(COUNT(E26,E45,E47,E58)=0,"",AVERAGE(E26,E45,E47,E58))</f>
        <v/>
      </c>
      <c r="O10" s="19">
        <f>IF(COUNT(F26,F45,F47,F58)=0,"",AVERAGE(F26,F45,F47,F58))</f>
        <v/>
      </c>
      <c r="P10" s="18">
        <f>IF(O10="","",IF(O10=0,"ingen",IF(O10&lt;=1,"liten",IF(O10&lt;=2,"måttlig","stor"))))</f>
        <v/>
      </c>
      <c r="Q10" s="19">
        <f>IF(OR(J10="",N10=""),"",N10-J10)</f>
        <v/>
      </c>
      <c r="R10" s="19">
        <f>IF(OR(K10="",O10=""),"",O10-K10)</f>
        <v/>
      </c>
    </row>
    <row r="11">
      <c r="A11" s="14" t="inlineStr">
        <is>
          <t>I4</t>
        </is>
      </c>
      <c r="B11" s="14" t="inlineStr">
        <is>
          <t>Svårt att stiga upp på morgonen (0–3)</t>
        </is>
      </c>
      <c r="C11" s="15" t="n"/>
      <c r="D11" s="16" t="n"/>
      <c r="E11" s="15" t="n"/>
      <c r="F11" s="16" t="n"/>
      <c r="H11" s="17" t="inlineStr">
        <is>
          <t>Prestationsångest</t>
        </is>
      </c>
      <c r="I11" s="18" t="inlineStr">
        <is>
          <t>28+29+44+48</t>
        </is>
      </c>
      <c r="J11" s="19">
        <f>IF(COUNT(C48,C49,C64,C68)=0,"",AVERAGE(C48,C49,C64,C68))</f>
        <v/>
      </c>
      <c r="K11" s="19">
        <f>IF(COUNT(D48,D49,D64,D68)=0,"",AVERAGE(D48,D49,D64,D68))</f>
        <v/>
      </c>
      <c r="L11" s="18">
        <f>IF(K11="","",IF(K11=0,"ingen",IF(K11&lt;=1,"liten",IF(K11&lt;=2,"måttlig","stor"))))</f>
        <v/>
      </c>
      <c r="M11" s="18">
        <f>COUNT(C48,C49,C64,C68)+COUNT(D48,D49,D64,D68)&amp;" av 8"&amp;IF(COUNT(C48,C49,C64,C68)+COUNT(D48,D49,D64,D68)&lt;8," – svar saknas","")</f>
        <v/>
      </c>
      <c r="N11" s="19">
        <f>IF(COUNT(E48,E49,E64,E68)=0,"",AVERAGE(E48,E49,E64,E68))</f>
        <v/>
      </c>
      <c r="O11" s="19">
        <f>IF(COUNT(F48,F49,F64,F68)=0,"",AVERAGE(F48,F49,F64,F68))</f>
        <v/>
      </c>
      <c r="P11" s="18">
        <f>IF(O11="","",IF(O11=0,"ingen",IF(O11&lt;=1,"liten",IF(O11&lt;=2,"måttlig","stor"))))</f>
        <v/>
      </c>
      <c r="Q11" s="19">
        <f>IF(OR(J11="",N11=""),"",N11-J11)</f>
        <v/>
      </c>
      <c r="R11" s="19">
        <f>IF(OR(K11="",O11=""),"",O11-K11)</f>
        <v/>
      </c>
    </row>
    <row r="12">
      <c r="A12" s="14" t="inlineStr">
        <is>
          <t>I5</t>
        </is>
      </c>
      <c r="B12" s="14" t="inlineStr">
        <is>
          <t>Svårt att lämna hemmet (0–3)</t>
        </is>
      </c>
      <c r="C12" s="15" t="n"/>
      <c r="D12" s="16" t="n"/>
      <c r="E12" s="15" t="n"/>
      <c r="F12" s="16" t="n"/>
      <c r="H12" s="17" t="inlineStr">
        <is>
          <t>Agorafobi/panik</t>
        </is>
      </c>
      <c r="I12" s="18" t="inlineStr">
        <is>
          <t>7+19+33+46</t>
        </is>
      </c>
      <c r="J12" s="19">
        <f>IF(COUNT(C27,C39,C53,C66)=0,"",AVERAGE(C27,C39,C53,C66))</f>
        <v/>
      </c>
      <c r="K12" s="19">
        <f>IF(COUNT(D27,D39,D53,D66)=0,"",AVERAGE(D27,D39,D53,D66))</f>
        <v/>
      </c>
      <c r="L12" s="18">
        <f>IF(K12="","",IF(K12=0,"ingen",IF(K12&lt;=1,"liten",IF(K12&lt;=2,"måttlig","stor"))))</f>
        <v/>
      </c>
      <c r="M12" s="18">
        <f>COUNT(C27,C39,C53,C66)+COUNT(D27,D39,D53,D66)&amp;" av 8"&amp;IF(COUNT(C27,C39,C53,C66)+COUNT(D27,D39,D53,D66)&lt;8," – svar saknas","")</f>
        <v/>
      </c>
      <c r="N12" s="19">
        <f>IF(COUNT(E27,E39,E53,E66)=0,"",AVERAGE(E27,E39,E53,E66))</f>
        <v/>
      </c>
      <c r="O12" s="19">
        <f>IF(COUNT(F27,F39,F53,F66)=0,"",AVERAGE(F27,F39,F53,F66))</f>
        <v/>
      </c>
      <c r="P12" s="18">
        <f>IF(O12="","",IF(O12=0,"ingen",IF(O12&lt;=1,"liten",IF(O12&lt;=2,"måttlig","stor"))))</f>
        <v/>
      </c>
      <c r="Q12" s="19">
        <f>IF(OR(J12="",N12=""),"",N12-J12)</f>
        <v/>
      </c>
      <c r="R12" s="19">
        <f>IF(OR(K12="",O12=""),"",O12-K12)</f>
        <v/>
      </c>
    </row>
    <row r="13">
      <c r="A13" s="14" t="inlineStr">
        <is>
          <t>I6</t>
        </is>
      </c>
      <c r="B13" s="14" t="inlineStr">
        <is>
          <t>Svårt att ta sig till skolan (0–3)</t>
        </is>
      </c>
      <c r="C13" s="15" t="n"/>
      <c r="D13" s="16" t="n"/>
      <c r="E13" s="15" t="n"/>
      <c r="F13" s="16" t="n"/>
      <c r="H13" s="17" t="inlineStr">
        <is>
          <t>Somatiska besvär</t>
        </is>
      </c>
      <c r="I13" s="18" t="inlineStr">
        <is>
          <t>10+17+36</t>
        </is>
      </c>
      <c r="J13" s="19">
        <f>IF(COUNT(C30,C37,C56)=0,"",AVERAGE(C30,C37,C56))</f>
        <v/>
      </c>
      <c r="K13" s="19">
        <f>IF(COUNT(D30,D37,D56)=0,"",AVERAGE(D30,D37,D56))</f>
        <v/>
      </c>
      <c r="L13" s="18">
        <f>IF(K13="","",IF(K13=0,"ingen",IF(K13&lt;=1,"liten",IF(K13&lt;=2,"måttlig","stor"))))</f>
        <v/>
      </c>
      <c r="M13" s="18">
        <f>COUNT(C30,C37,C56)+COUNT(D30,D37,D56)&amp;" av 6"&amp;IF(COUNT(C30,C37,C56)+COUNT(D30,D37,D56)&lt;6," – svar saknas","")</f>
        <v/>
      </c>
      <c r="N13" s="19">
        <f>IF(COUNT(E30,E37,E56)=0,"",AVERAGE(E30,E37,E56))</f>
        <v/>
      </c>
      <c r="O13" s="19">
        <f>IF(COUNT(F30,F37,F56)=0,"",AVERAGE(F30,F37,F56))</f>
        <v/>
      </c>
      <c r="P13" s="18">
        <f>IF(O13="","",IF(O13=0,"ingen",IF(O13&lt;=1,"liten",IF(O13&lt;=2,"måttlig","stor"))))</f>
        <v/>
      </c>
      <c r="Q13" s="19">
        <f>IF(OR(J13="",N13=""),"",N13-J13)</f>
        <v/>
      </c>
      <c r="R13" s="19">
        <f>IF(OR(K13="",O13=""),"",O13-K13)</f>
        <v/>
      </c>
    </row>
    <row r="14">
      <c r="A14" s="14" t="inlineStr">
        <is>
          <t>I7</t>
        </is>
      </c>
      <c r="B14" s="14" t="inlineStr">
        <is>
          <t>Svårt att komma in på skolområdet (0–3)</t>
        </is>
      </c>
      <c r="C14" s="15" t="n"/>
      <c r="D14" s="16" t="n"/>
      <c r="E14" s="15" t="n"/>
      <c r="F14" s="16" t="n"/>
      <c r="H14" s="17" t="inlineStr">
        <is>
          <t>Olust kopplat till skolan</t>
        </is>
      </c>
      <c r="I14" s="18" t="inlineStr">
        <is>
          <t>2+15+18+21</t>
        </is>
      </c>
      <c r="J14" s="19">
        <f>IF(COUNT(C22,C35,C38,C41)=0,"",AVERAGE(C22,C35,C38,C41))</f>
        <v/>
      </c>
      <c r="K14" s="19">
        <f>IF(COUNT(D22,D35,D38,D41)=0,"",AVERAGE(D22,D35,D38,D41))</f>
        <v/>
      </c>
      <c r="L14" s="18">
        <f>IF(K14="","",IF(K14=0,"ingen",IF(K14&lt;=1,"liten",IF(K14&lt;=2,"måttlig","stor"))))</f>
        <v/>
      </c>
      <c r="M14" s="18">
        <f>COUNT(C22,C35,C38,C41)+COUNT(D22,D35,D38,D41)&amp;" av 8"&amp;IF(COUNT(C22,C35,C38,C41)+COUNT(D22,D35,D38,D41)&lt;8," – svar saknas","")</f>
        <v/>
      </c>
      <c r="N14" s="19">
        <f>IF(COUNT(E22,E35,E38,E41)=0,"",AVERAGE(E22,E35,E38,E41))</f>
        <v/>
      </c>
      <c r="O14" s="19">
        <f>IF(COUNT(F22,F35,F38,F41)=0,"",AVERAGE(F22,F35,F38,F41))</f>
        <v/>
      </c>
      <c r="P14" s="18">
        <f>IF(O14="","",IF(O14=0,"ingen",IF(O14&lt;=1,"liten",IF(O14&lt;=2,"måttlig","stor"))))</f>
        <v/>
      </c>
      <c r="Q14" s="19">
        <f>IF(OR(J14="",N14=""),"",N14-J14)</f>
        <v/>
      </c>
      <c r="R14" s="19">
        <f>IF(OR(K14="",O14=""),"",O14-K14)</f>
        <v/>
      </c>
    </row>
    <row r="15">
      <c r="A15" s="14" t="inlineStr">
        <is>
          <t>I8</t>
        </is>
      </c>
      <c r="B15" s="14" t="inlineStr">
        <is>
          <t>Svårt att gå in i klassen (0–3)</t>
        </is>
      </c>
      <c r="C15" s="15" t="n"/>
      <c r="D15" s="16" t="n"/>
      <c r="E15" s="15" t="n"/>
      <c r="F15" s="16" t="n"/>
      <c r="H15" s="17" t="inlineStr">
        <is>
          <t>Aggression</t>
        </is>
      </c>
      <c r="I15" s="18" t="inlineStr">
        <is>
          <t>4+16+37</t>
        </is>
      </c>
      <c r="J15" s="19">
        <f>IF(COUNT(C24,C36,C57)=0,"",AVERAGE(C24,C36,C57))</f>
        <v/>
      </c>
      <c r="K15" s="19">
        <f>IF(COUNT(D24,D36,D57)=0,"",AVERAGE(D24,D36,D57))</f>
        <v/>
      </c>
      <c r="L15" s="18">
        <f>IF(K15="","",IF(K15=0,"ingen",IF(K15&lt;=1,"liten",IF(K15&lt;=2,"måttlig","stor"))))</f>
        <v/>
      </c>
      <c r="M15" s="18">
        <f>COUNT(C24,C36,C57)+COUNT(D24,D36,D57)&amp;" av 6"&amp;IF(COUNT(C24,C36,C57)+COUNT(D24,D36,D57)&lt;6," – svar saknas","")</f>
        <v/>
      </c>
      <c r="N15" s="19">
        <f>IF(COUNT(E24,E36,E57)=0,"",AVERAGE(E24,E36,E57))</f>
        <v/>
      </c>
      <c r="O15" s="19">
        <f>IF(COUNT(F24,F36,F57)=0,"",AVERAGE(F24,F36,F57))</f>
        <v/>
      </c>
      <c r="P15" s="18">
        <f>IF(O15="","",IF(O15=0,"ingen",IF(O15&lt;=1,"liten",IF(O15&lt;=2,"måttlig","stor"))))</f>
        <v/>
      </c>
      <c r="Q15" s="19">
        <f>IF(OR(J15="",N15=""),"",N15-J15)</f>
        <v/>
      </c>
      <c r="R15" s="19">
        <f>IF(OR(K15="",O15=""),"",O15-K15)</f>
        <v/>
      </c>
    </row>
    <row r="16">
      <c r="A16" s="14" t="inlineStr">
        <is>
          <t>I9</t>
        </is>
      </c>
      <c r="B16" s="14" t="inlineStr">
        <is>
          <t>Svårt att gå på rast (0–3)</t>
        </is>
      </c>
      <c r="C16" s="15" t="n"/>
      <c r="D16" s="16" t="n"/>
      <c r="E16" s="15" t="n"/>
      <c r="F16" s="16" t="n"/>
      <c r="H16" s="17" t="inlineStr">
        <is>
          <t>Problem med klasskamrater</t>
        </is>
      </c>
      <c r="I16" s="18" t="inlineStr">
        <is>
          <t>3+22+23+26</t>
        </is>
      </c>
      <c r="J16" s="19">
        <f>IF(COUNT(C23,C42,C43,C46)=0,"",AVERAGE(C23,C42,C43,C46))</f>
        <v/>
      </c>
      <c r="K16" s="19">
        <f>IF(COUNT(D23,D42,D43,D46)=0,"",AVERAGE(D23,D42,D43,D46))</f>
        <v/>
      </c>
      <c r="L16" s="18">
        <f>IF(K16="","",IF(K16=0,"ingen",IF(K16&lt;=1,"liten",IF(K16&lt;=2,"måttlig","stor"))))</f>
        <v/>
      </c>
      <c r="M16" s="18">
        <f>COUNT(C23,C42,C43,C46)+COUNT(D23,D42,D43,D46)&amp;" av 8"&amp;IF(COUNT(C23,C42,C43,C46)+COUNT(D23,D42,D43,D46)&lt;8," – svar saknas","")</f>
        <v/>
      </c>
      <c r="N16" s="19">
        <f>IF(COUNT(E23,E42,E43,E46)=0,"",AVERAGE(E23,E42,E43,E46))</f>
        <v/>
      </c>
      <c r="O16" s="19">
        <f>IF(COUNT(F23,F42,F43,F46)=0,"",AVERAGE(F23,F42,F43,F46))</f>
        <v/>
      </c>
      <c r="P16" s="18">
        <f>IF(O16="","",IF(O16=0,"ingen",IF(O16&lt;=1,"liten",IF(O16&lt;=2,"måttlig","stor"))))</f>
        <v/>
      </c>
      <c r="Q16" s="19">
        <f>IF(OR(J16="",N16=""),"",N16-J16)</f>
        <v/>
      </c>
      <c r="R16" s="19">
        <f>IF(OR(K16="",O16=""),"",O16-K16)</f>
        <v/>
      </c>
    </row>
    <row r="17">
      <c r="A17" s="14" t="inlineStr">
        <is>
          <t>I10</t>
        </is>
      </c>
      <c r="B17" s="14" t="inlineStr">
        <is>
          <t>Svårt att stanna dagen ut (0–3)</t>
        </is>
      </c>
      <c r="C17" s="15" t="n"/>
      <c r="D17" s="16" t="n"/>
      <c r="E17" s="15" t="n"/>
      <c r="F17" s="16" t="n"/>
      <c r="H17" s="17" t="inlineStr">
        <is>
          <t>Problem med lärare</t>
        </is>
      </c>
      <c r="I17" s="18" t="inlineStr">
        <is>
          <t>5+11+42</t>
        </is>
      </c>
      <c r="J17" s="19">
        <f>IF(COUNT(C25,C31,C62)=0,"",AVERAGE(C25,C31,C62))</f>
        <v/>
      </c>
      <c r="K17" s="19">
        <f>IF(COUNT(D25,D31,D62)=0,"",AVERAGE(D25,D31,D62))</f>
        <v/>
      </c>
      <c r="L17" s="18">
        <f>IF(K17="","",IF(K17=0,"ingen",IF(K17&lt;=1,"liten",IF(K17&lt;=2,"måttlig","stor"))))</f>
        <v/>
      </c>
      <c r="M17" s="18">
        <f>COUNT(C25,C31,C62)+COUNT(D25,D31,D62)&amp;" av 6"&amp;IF(COUNT(C25,C31,C62)+COUNT(D25,D31,D62)&lt;6," – svar saknas","")</f>
        <v/>
      </c>
      <c r="N17" s="19">
        <f>IF(COUNT(E25,E31,E62)=0,"",AVERAGE(E25,E31,E62))</f>
        <v/>
      </c>
      <c r="O17" s="19">
        <f>IF(COUNT(F25,F31,F62)=0,"",AVERAGE(F25,F31,F62))</f>
        <v/>
      </c>
      <c r="P17" s="18">
        <f>IF(O17="","",IF(O17=0,"ingen",IF(O17&lt;=1,"liten",IF(O17&lt;=2,"måttlig","stor"))))</f>
        <v/>
      </c>
      <c r="Q17" s="19">
        <f>IF(OR(J17="",N17=""),"",N17-J17)</f>
        <v/>
      </c>
      <c r="R17" s="19">
        <f>IF(OR(K17="",O17=""),"",O17-K17)</f>
        <v/>
      </c>
    </row>
    <row r="18">
      <c r="A18" s="14" t="inlineStr">
        <is>
          <t>I11</t>
        </is>
      </c>
      <c r="B18" s="14" t="inlineStr">
        <is>
          <t>Vid frånvaro: ensam hemma (0–3)</t>
        </is>
      </c>
      <c r="C18" s="15" t="n"/>
      <c r="D18" s="16" t="n"/>
      <c r="E18" s="15" t="n"/>
      <c r="F18" s="16" t="n"/>
      <c r="H18" s="17" t="inlineStr">
        <is>
          <t>Problem med specifik skola</t>
        </is>
      </c>
      <c r="I18" s="18" t="inlineStr">
        <is>
          <t>14+30+39</t>
        </is>
      </c>
      <c r="J18" s="19">
        <f>IF(COUNT(C34,C50,C59)=0,"",AVERAGE(C34,C50,C59))</f>
        <v/>
      </c>
      <c r="K18" s="19">
        <f>IF(COUNT(D34,D50,D59)=0,"",AVERAGE(D34,D50,D59))</f>
        <v/>
      </c>
      <c r="L18" s="18">
        <f>IF(K18="","",IF(K18=0,"ingen",IF(K18&lt;=1,"liten",IF(K18&lt;=2,"måttlig","stor"))))</f>
        <v/>
      </c>
      <c r="M18" s="18">
        <f>COUNT(C34,C50,C59)+COUNT(D34,D50,D59)&amp;" av 6"&amp;IF(COUNT(C34,C50,C59)+COUNT(D34,D50,D59)&lt;6," – svar saknas","")</f>
        <v/>
      </c>
      <c r="N18" s="19">
        <f>IF(COUNT(E34,E50,E59)=0,"",AVERAGE(E34,E50,E59))</f>
        <v/>
      </c>
      <c r="O18" s="19">
        <f>IF(COUNT(F34,F50,F59)=0,"",AVERAGE(F34,F50,F59))</f>
        <v/>
      </c>
      <c r="P18" s="18">
        <f>IF(O18="","",IF(O18=0,"ingen",IF(O18&lt;=1,"liten",IF(O18&lt;=2,"måttlig","stor"))))</f>
        <v/>
      </c>
      <c r="Q18" s="19">
        <f>IF(OR(J18="",N18=""),"",N18-J18)</f>
        <v/>
      </c>
      <c r="R18" s="19">
        <f>IF(OR(K18="",O18=""),"",O18-K18)</f>
        <v/>
      </c>
    </row>
    <row r="19">
      <c r="A19" s="14" t="inlineStr">
        <is>
          <t>I12</t>
        </is>
      </c>
      <c r="B19" s="14" t="inlineStr">
        <is>
          <t>Vid frånvaro: ute ensam eller med vänner (0–3)</t>
        </is>
      </c>
      <c r="C19" s="15" t="n"/>
      <c r="D19" s="16" t="n"/>
      <c r="E19" s="15" t="n"/>
      <c r="F19" s="16" t="n"/>
      <c r="H19" s="17" t="inlineStr">
        <is>
          <t>Problem inom familjen</t>
        </is>
      </c>
      <c r="I19" s="18" t="inlineStr">
        <is>
          <t>31+34+43+49</t>
        </is>
      </c>
      <c r="J19" s="19">
        <f>IF(COUNT(C51,C54,C63,C69)=0,"",AVERAGE(C51,C54,C63,C69))</f>
        <v/>
      </c>
      <c r="K19" s="19">
        <f>IF(COUNT(D51,D54,D63,D69)=0,"",AVERAGE(D51,D54,D63,D69))</f>
        <v/>
      </c>
      <c r="L19" s="18">
        <f>IF(K19="","",IF(K19=0,"ingen",IF(K19&lt;=1,"liten",IF(K19&lt;=2,"måttlig","stor"))))</f>
        <v/>
      </c>
      <c r="M19" s="18">
        <f>COUNT(C51,C54,C63,C69)+COUNT(D51,D54,D63,D69)&amp;" av 8"&amp;IF(COUNT(C51,C54,C63,C69)+COUNT(D51,D54,D63,D69)&lt;8," – svar saknas","")</f>
        <v/>
      </c>
      <c r="N19" s="19">
        <f>IF(COUNT(E51,E54,E63,E69)=0,"",AVERAGE(E51,E54,E63,E69))</f>
        <v/>
      </c>
      <c r="O19" s="19">
        <f>IF(COUNT(F51,F54,F63,F69)=0,"",AVERAGE(F51,F54,F63,F69))</f>
        <v/>
      </c>
      <c r="P19" s="18">
        <f>IF(O19="","",IF(O19=0,"ingen",IF(O19&lt;=1,"liten",IF(O19&lt;=2,"måttlig","stor"))))</f>
        <v/>
      </c>
      <c r="Q19" s="19">
        <f>IF(OR(J19="",N19=""),"",N19-J19)</f>
        <v/>
      </c>
      <c r="R19" s="19">
        <f>IF(OR(K19="",O19=""),"",O19-K19)</f>
        <v/>
      </c>
    </row>
    <row r="20">
      <c r="A20" s="14" t="inlineStr">
        <is>
          <t>I13</t>
        </is>
      </c>
      <c r="B20" s="14" t="inlineStr">
        <is>
          <t>Vid frånvaro: med vuxen hemma (0–3)</t>
        </is>
      </c>
      <c r="C20" s="15" t="n"/>
      <c r="D20" s="16" t="n"/>
      <c r="E20" s="15" t="n"/>
      <c r="F20" s="16" t="n"/>
      <c r="H20" s="17" t="inlineStr">
        <is>
          <t>Problem med föräldrar</t>
        </is>
      </c>
      <c r="I20" s="18" t="inlineStr">
        <is>
          <t>13+20+40</t>
        </is>
      </c>
      <c r="J20" s="19">
        <f>IF(COUNT(C33,C40,C60)=0,"",AVERAGE(C33,C40,C60))</f>
        <v/>
      </c>
      <c r="K20" s="19">
        <f>IF(COUNT(D33,D40,D60)=0,"",AVERAGE(D33,D40,D60))</f>
        <v/>
      </c>
      <c r="L20" s="18">
        <f>IF(K20="","",IF(K20=0,"ingen",IF(K20&lt;=1,"liten",IF(K20&lt;=2,"måttlig","stor"))))</f>
        <v/>
      </c>
      <c r="M20" s="18">
        <f>COUNT(C33,C40,C60)+COUNT(D33,D40,D60)&amp;" av 6"&amp;IF(COUNT(C33,C40,C60)+COUNT(D33,D40,D60)&lt;6," – svar saknas","")</f>
        <v/>
      </c>
      <c r="N20" s="19">
        <f>IF(COUNT(E33,E40,E60)=0,"",AVERAGE(E33,E40,E60))</f>
        <v/>
      </c>
      <c r="O20" s="19">
        <f>IF(COUNT(F33,F40,F60)=0,"",AVERAGE(F33,F40,F60))</f>
        <v/>
      </c>
      <c r="P20" s="18">
        <f>IF(O20="","",IF(O20=0,"ingen",IF(O20&lt;=1,"liten",IF(O20&lt;=2,"måttlig","stor"))))</f>
        <v/>
      </c>
      <c r="Q20" s="19">
        <f>IF(OR(J20="",N20=""),"",N20-J20)</f>
        <v/>
      </c>
      <c r="R20" s="19">
        <f>IF(OR(K20="",O20=""),"",O20-K20)</f>
        <v/>
      </c>
    </row>
    <row r="21">
      <c r="A21" s="20" t="n">
        <v>1</v>
      </c>
      <c r="B21" s="10" t="inlineStr">
        <is>
          <t>Fråga 1</t>
        </is>
      </c>
      <c r="C21" s="21" t="n"/>
      <c r="D21" s="21" t="n"/>
      <c r="E21" s="21" t="n"/>
      <c r="F21" s="21" t="n"/>
    </row>
    <row r="22">
      <c r="A22" s="20" t="n">
        <v>2</v>
      </c>
      <c r="B22" s="10" t="inlineStr">
        <is>
          <t>Fråga 2</t>
        </is>
      </c>
      <c r="C22" s="21" t="n"/>
      <c r="D22" s="21" t="n"/>
      <c r="E22" s="21" t="n"/>
      <c r="F22" s="21" t="n"/>
      <c r="H22" s="22" t="inlineStr">
        <is>
          <t>Frånvaro senaste 12 skolveckorna</t>
        </is>
      </c>
    </row>
    <row r="23">
      <c r="A23" s="20" t="n">
        <v>3</v>
      </c>
      <c r="B23" s="10" t="inlineStr">
        <is>
          <t>Fråga 3</t>
        </is>
      </c>
      <c r="C23" s="21" t="n"/>
      <c r="D23" s="21" t="n"/>
      <c r="E23" s="21" t="n"/>
      <c r="F23" s="21" t="n"/>
      <c r="H23" s="10" t="inlineStr">
        <is>
          <t>Mättillfälle 1</t>
        </is>
      </c>
      <c r="I23" s="10">
        <f>IF(C8="","",INDEX({"inte alls","ibland (upp till 4 dagar)","ofta (5–12 dagar)","mycket ofta (13–36 dagar)","mestadels (37–48 dagar)","nästan alltid (fler än 48 dagar)"},C8+1))</f>
        <v/>
      </c>
    </row>
    <row r="24">
      <c r="A24" s="20" t="n">
        <v>4</v>
      </c>
      <c r="B24" s="10" t="inlineStr">
        <is>
          <t>Fråga 4</t>
        </is>
      </c>
      <c r="C24" s="21" t="n"/>
      <c r="D24" s="21" t="n"/>
      <c r="E24" s="21" t="n"/>
      <c r="F24" s="21" t="n"/>
      <c r="H24" s="10" t="inlineStr">
        <is>
          <t>Mättillfälle 2</t>
        </is>
      </c>
      <c r="I24" s="10">
        <f>IF(E8="","",INDEX({"inte alls","ibland (upp till 4 dagar)","ofta (5–12 dagar)","mycket ofta (13–36 dagar)","mestadels (37–48 dagar)","nästan alltid (fler än 48 dagar)"},E8+1))</f>
        <v/>
      </c>
    </row>
    <row r="25">
      <c r="A25" s="20" t="n">
        <v>5</v>
      </c>
      <c r="B25" s="10" t="inlineStr">
        <is>
          <t>Fråga 5</t>
        </is>
      </c>
      <c r="C25" s="21" t="n"/>
      <c r="D25" s="21" t="n"/>
      <c r="E25" s="21" t="n"/>
      <c r="F25" s="21" t="n"/>
    </row>
    <row r="26">
      <c r="A26" s="20" t="n">
        <v>6</v>
      </c>
      <c r="B26" s="10" t="inlineStr">
        <is>
          <t>Fråga 6</t>
        </is>
      </c>
      <c r="C26" s="21" t="n"/>
      <c r="D26" s="21" t="n"/>
      <c r="E26" s="21" t="n"/>
      <c r="F26" s="21" t="n"/>
      <c r="H26" s="23" t="inlineStr">
        <is>
          <t>Skalpoäng = medelvärdet av besvarade frågor i skalan (0–3). Obesvarade frågor räknas inte som 0.</t>
        </is>
      </c>
    </row>
    <row r="27">
      <c r="A27" s="20" t="n">
        <v>7</v>
      </c>
      <c r="B27" s="10" t="inlineStr">
        <is>
          <t>Fråga 7</t>
        </is>
      </c>
      <c r="C27" s="21" t="n"/>
      <c r="D27" s="21" t="n"/>
      <c r="E27" s="21" t="n"/>
      <c r="F27" s="21" t="n"/>
      <c r="H27" s="23" t="inlineStr">
        <is>
          <t>Påverkan bygger på funktionspoängen: 0 ingen, 0,1–1,0 liten, 1,1–2,0 måttlig, 2,1–3,0 stor (enligt formuläret).</t>
        </is>
      </c>
    </row>
    <row r="28">
      <c r="A28" s="20" t="n">
        <v>8</v>
      </c>
      <c r="B28" s="10" t="inlineStr">
        <is>
          <t>Fråga 8</t>
        </is>
      </c>
      <c r="C28" s="21" t="n"/>
      <c r="D28" s="21" t="n"/>
      <c r="E28" s="21" t="n"/>
      <c r="F28" s="21" t="n"/>
      <c r="H28" s="23" t="inlineStr">
        <is>
          <t>Kolumnen Besvarade visar hur många svar skalan bygger på. Står det ”svar saknas” har en eller flera frågor lämnats tomma, och då ska skalan tolkas försiktigt.</t>
        </is>
      </c>
    </row>
    <row r="29">
      <c r="A29" s="20" t="n">
        <v>9</v>
      </c>
      <c r="B29" s="10" t="inlineStr">
        <is>
          <t>Fråga 9</t>
        </is>
      </c>
      <c r="C29" s="21" t="n"/>
      <c r="D29" s="21" t="n"/>
      <c r="E29" s="21" t="n"/>
      <c r="F29" s="21" t="n"/>
      <c r="H29" s="23" t="inlineStr">
        <is>
          <t>Färger på funktionspoängen, enligt formulärets indelning: gult = måttlig påverkan på skolgången (1,1–2,0), rött = stor påverkan (2,1–3,0). Skalnamnet färgas efter mättillfälle 1.</t>
        </is>
      </c>
    </row>
    <row r="30">
      <c r="A30" s="20" t="n">
        <v>10</v>
      </c>
      <c r="B30" s="10" t="inlineStr">
        <is>
          <t>Fråga 10</t>
        </is>
      </c>
      <c r="C30" s="21" t="n"/>
      <c r="D30" s="21" t="n"/>
      <c r="E30" s="21" t="n"/>
      <c r="F30" s="21" t="n"/>
      <c r="H30" s="23" t="inlineStr">
        <is>
          <t>För vårdnadshavarversionen finns inga svenska jämförelsevärden, därför inga referenslinjer i kurvorna.</t>
        </is>
      </c>
    </row>
    <row r="31">
      <c r="A31" s="20" t="n">
        <v>11</v>
      </c>
      <c r="B31" s="10" t="inlineStr">
        <is>
          <t>Fråga 11</t>
        </is>
      </c>
      <c r="C31" s="21" t="n"/>
      <c r="D31" s="21" t="n"/>
      <c r="E31" s="21" t="n"/>
      <c r="F31" s="21" t="n"/>
    </row>
    <row r="32">
      <c r="A32" s="20" t="n">
        <v>12</v>
      </c>
      <c r="B32" s="10" t="inlineStr">
        <is>
          <t>Fråga 12</t>
        </is>
      </c>
      <c r="C32" s="21" t="n"/>
      <c r="D32" s="21" t="n"/>
      <c r="E32" s="21" t="n"/>
      <c r="F32" s="21" t="n"/>
    </row>
    <row r="33">
      <c r="A33" s="20" t="n">
        <v>13</v>
      </c>
      <c r="B33" s="10" t="inlineStr">
        <is>
          <t>Fråga 13</t>
        </is>
      </c>
      <c r="C33" s="21" t="n"/>
      <c r="D33" s="21" t="n"/>
      <c r="E33" s="21" t="n"/>
      <c r="F33" s="21" t="n"/>
    </row>
    <row r="34">
      <c r="A34" s="20" t="n">
        <v>14</v>
      </c>
      <c r="B34" s="10" t="inlineStr">
        <is>
          <t>Fråga 14</t>
        </is>
      </c>
      <c r="C34" s="21" t="n"/>
      <c r="D34" s="21" t="n"/>
      <c r="E34" s="21" t="n"/>
      <c r="F34" s="21" t="n"/>
    </row>
    <row r="35">
      <c r="A35" s="20" t="n">
        <v>15</v>
      </c>
      <c r="B35" s="10" t="inlineStr">
        <is>
          <t>Fråga 15</t>
        </is>
      </c>
      <c r="C35" s="21" t="n"/>
      <c r="D35" s="21" t="n"/>
      <c r="E35" s="21" t="n"/>
      <c r="F35" s="21" t="n"/>
    </row>
    <row r="36">
      <c r="A36" s="20" t="n">
        <v>16</v>
      </c>
      <c r="B36" s="10" t="inlineStr">
        <is>
          <t>Fråga 16</t>
        </is>
      </c>
      <c r="C36" s="21" t="n"/>
      <c r="D36" s="21" t="n"/>
      <c r="E36" s="21" t="n"/>
      <c r="F36" s="21" t="n"/>
    </row>
    <row r="37">
      <c r="A37" s="20" t="n">
        <v>17</v>
      </c>
      <c r="B37" s="10" t="inlineStr">
        <is>
          <t>Fråga 17</t>
        </is>
      </c>
      <c r="C37" s="21" t="n"/>
      <c r="D37" s="21" t="n"/>
      <c r="E37" s="21" t="n"/>
      <c r="F37" s="21" t="n"/>
    </row>
    <row r="38">
      <c r="A38" s="20" t="n">
        <v>18</v>
      </c>
      <c r="B38" s="10" t="inlineStr">
        <is>
          <t>Fråga 18</t>
        </is>
      </c>
      <c r="C38" s="21" t="n"/>
      <c r="D38" s="21" t="n"/>
      <c r="E38" s="21" t="n"/>
      <c r="F38" s="21" t="n"/>
    </row>
    <row r="39">
      <c r="A39" s="20" t="n">
        <v>19</v>
      </c>
      <c r="B39" s="10" t="inlineStr">
        <is>
          <t>Fråga 19</t>
        </is>
      </c>
      <c r="C39" s="21" t="n"/>
      <c r="D39" s="21" t="n"/>
      <c r="E39" s="21" t="n"/>
      <c r="F39" s="21" t="n"/>
    </row>
    <row r="40">
      <c r="A40" s="20" t="n">
        <v>20</v>
      </c>
      <c r="B40" s="10" t="inlineStr">
        <is>
          <t>Fråga 20</t>
        </is>
      </c>
      <c r="C40" s="21" t="n"/>
      <c r="D40" s="21" t="n"/>
      <c r="E40" s="21" t="n"/>
      <c r="F40" s="21" t="n"/>
    </row>
    <row r="41">
      <c r="A41" s="20" t="n">
        <v>21</v>
      </c>
      <c r="B41" s="10" t="inlineStr">
        <is>
          <t>Fråga 21</t>
        </is>
      </c>
      <c r="C41" s="21" t="n"/>
      <c r="D41" s="21" t="n"/>
      <c r="E41" s="21" t="n"/>
      <c r="F41" s="21" t="n"/>
    </row>
    <row r="42">
      <c r="A42" s="20" t="n">
        <v>22</v>
      </c>
      <c r="B42" s="10" t="inlineStr">
        <is>
          <t>Fråga 22</t>
        </is>
      </c>
      <c r="C42" s="21" t="n"/>
      <c r="D42" s="21" t="n"/>
      <c r="E42" s="21" t="n"/>
      <c r="F42" s="21" t="n"/>
    </row>
    <row r="43">
      <c r="A43" s="20" t="n">
        <v>23</v>
      </c>
      <c r="B43" s="10" t="inlineStr">
        <is>
          <t>Fråga 23</t>
        </is>
      </c>
      <c r="C43" s="21" t="n"/>
      <c r="D43" s="21" t="n"/>
      <c r="E43" s="21" t="n"/>
      <c r="F43" s="21" t="n"/>
    </row>
    <row r="44">
      <c r="A44" s="20" t="n">
        <v>24</v>
      </c>
      <c r="B44" s="10" t="inlineStr">
        <is>
          <t>Fråga 24</t>
        </is>
      </c>
      <c r="C44" s="21" t="n"/>
      <c r="D44" s="21" t="n"/>
      <c r="E44" s="21" t="n"/>
      <c r="F44" s="21" t="n"/>
    </row>
    <row r="45">
      <c r="A45" s="20" t="n">
        <v>25</v>
      </c>
      <c r="B45" s="10" t="inlineStr">
        <is>
          <t>Fråga 25</t>
        </is>
      </c>
      <c r="C45" s="21" t="n"/>
      <c r="D45" s="21" t="n"/>
      <c r="E45" s="21" t="n"/>
      <c r="F45" s="21" t="n"/>
    </row>
    <row r="46">
      <c r="A46" s="20" t="n">
        <v>26</v>
      </c>
      <c r="B46" s="10" t="inlineStr">
        <is>
          <t>Fråga 26</t>
        </is>
      </c>
      <c r="C46" s="21" t="n"/>
      <c r="D46" s="21" t="n"/>
      <c r="E46" s="21" t="n"/>
      <c r="F46" s="21" t="n"/>
    </row>
    <row r="47">
      <c r="A47" s="20" t="n">
        <v>27</v>
      </c>
      <c r="B47" s="10" t="inlineStr">
        <is>
          <t>Fråga 27</t>
        </is>
      </c>
      <c r="C47" s="21" t="n"/>
      <c r="D47" s="21" t="n"/>
      <c r="E47" s="21" t="n"/>
      <c r="F47" s="21" t="n"/>
    </row>
    <row r="48">
      <c r="A48" s="20" t="n">
        <v>28</v>
      </c>
      <c r="B48" s="10" t="inlineStr">
        <is>
          <t>Fråga 28</t>
        </is>
      </c>
      <c r="C48" s="21" t="n"/>
      <c r="D48" s="21" t="n"/>
      <c r="E48" s="21" t="n"/>
      <c r="F48" s="21" t="n"/>
    </row>
    <row r="49">
      <c r="A49" s="20" t="n">
        <v>29</v>
      </c>
      <c r="B49" s="10" t="inlineStr">
        <is>
          <t>Fråga 29</t>
        </is>
      </c>
      <c r="C49" s="21" t="n"/>
      <c r="D49" s="21" t="n"/>
      <c r="E49" s="21" t="n"/>
      <c r="F49" s="21" t="n"/>
    </row>
    <row r="50">
      <c r="A50" s="20" t="n">
        <v>30</v>
      </c>
      <c r="B50" s="10" t="inlineStr">
        <is>
          <t>Fråga 30</t>
        </is>
      </c>
      <c r="C50" s="21" t="n"/>
      <c r="D50" s="21" t="n"/>
      <c r="E50" s="21" t="n"/>
      <c r="F50" s="21" t="n"/>
    </row>
    <row r="51">
      <c r="A51" s="20" t="n">
        <v>31</v>
      </c>
      <c r="B51" s="10" t="inlineStr">
        <is>
          <t>Fråga 31</t>
        </is>
      </c>
      <c r="C51" s="21" t="n"/>
      <c r="D51" s="21" t="n"/>
      <c r="E51" s="21" t="n"/>
      <c r="F51" s="21" t="n"/>
    </row>
    <row r="52">
      <c r="A52" s="20" t="n">
        <v>32</v>
      </c>
      <c r="B52" s="10" t="inlineStr">
        <is>
          <t>Fråga 32</t>
        </is>
      </c>
      <c r="C52" s="21" t="n"/>
      <c r="D52" s="21" t="n"/>
      <c r="E52" s="21" t="n"/>
      <c r="F52" s="21" t="n"/>
    </row>
    <row r="53">
      <c r="A53" s="20" t="n">
        <v>33</v>
      </c>
      <c r="B53" s="10" t="inlineStr">
        <is>
          <t>Fråga 33</t>
        </is>
      </c>
      <c r="C53" s="21" t="n"/>
      <c r="D53" s="21" t="n"/>
      <c r="E53" s="21" t="n"/>
      <c r="F53" s="21" t="n"/>
    </row>
    <row r="54">
      <c r="A54" s="20" t="n">
        <v>34</v>
      </c>
      <c r="B54" s="10" t="inlineStr">
        <is>
          <t>Fråga 34</t>
        </is>
      </c>
      <c r="C54" s="21" t="n"/>
      <c r="D54" s="21" t="n"/>
      <c r="E54" s="21" t="n"/>
      <c r="F54" s="21" t="n"/>
    </row>
    <row r="55">
      <c r="A55" s="20" t="n">
        <v>35</v>
      </c>
      <c r="B55" s="10" t="inlineStr">
        <is>
          <t>Fråga 35</t>
        </is>
      </c>
      <c r="C55" s="21" t="n"/>
      <c r="D55" s="21" t="n"/>
      <c r="E55" s="21" t="n"/>
      <c r="F55" s="21" t="n"/>
    </row>
    <row r="56">
      <c r="A56" s="20" t="n">
        <v>36</v>
      </c>
      <c r="B56" s="10" t="inlineStr">
        <is>
          <t>Fråga 36</t>
        </is>
      </c>
      <c r="C56" s="21" t="n"/>
      <c r="D56" s="21" t="n"/>
      <c r="E56" s="21" t="n"/>
      <c r="F56" s="21" t="n"/>
    </row>
    <row r="57">
      <c r="A57" s="20" t="n">
        <v>37</v>
      </c>
      <c r="B57" s="10" t="inlineStr">
        <is>
          <t>Fråga 37</t>
        </is>
      </c>
      <c r="C57" s="21" t="n"/>
      <c r="D57" s="21" t="n"/>
      <c r="E57" s="21" t="n"/>
      <c r="F57" s="21" t="n"/>
    </row>
    <row r="58">
      <c r="A58" s="20" t="n">
        <v>38</v>
      </c>
      <c r="B58" s="10" t="inlineStr">
        <is>
          <t>Fråga 38</t>
        </is>
      </c>
      <c r="C58" s="21" t="n"/>
      <c r="D58" s="21" t="n"/>
      <c r="E58" s="21" t="n"/>
      <c r="F58" s="21" t="n"/>
    </row>
    <row r="59">
      <c r="A59" s="20" t="n">
        <v>39</v>
      </c>
      <c r="B59" s="10" t="inlineStr">
        <is>
          <t>Fråga 39</t>
        </is>
      </c>
      <c r="C59" s="21" t="n"/>
      <c r="D59" s="21" t="n"/>
      <c r="E59" s="21" t="n"/>
      <c r="F59" s="21" t="n"/>
    </row>
    <row r="60">
      <c r="A60" s="20" t="n">
        <v>40</v>
      </c>
      <c r="B60" s="10" t="inlineStr">
        <is>
          <t>Fråga 40</t>
        </is>
      </c>
      <c r="C60" s="21" t="n"/>
      <c r="D60" s="21" t="n"/>
      <c r="E60" s="21" t="n"/>
      <c r="F60" s="21" t="n"/>
    </row>
    <row r="61">
      <c r="A61" s="20" t="n">
        <v>41</v>
      </c>
      <c r="B61" s="10" t="inlineStr">
        <is>
          <t>Fråga 41</t>
        </is>
      </c>
      <c r="C61" s="21" t="n"/>
      <c r="D61" s="21" t="n"/>
      <c r="E61" s="21" t="n"/>
      <c r="F61" s="21" t="n"/>
    </row>
    <row r="62">
      <c r="A62" s="20" t="n">
        <v>42</v>
      </c>
      <c r="B62" s="10" t="inlineStr">
        <is>
          <t>Fråga 42</t>
        </is>
      </c>
      <c r="C62" s="21" t="n"/>
      <c r="D62" s="21" t="n"/>
      <c r="E62" s="21" t="n"/>
      <c r="F62" s="21" t="n"/>
    </row>
    <row r="63">
      <c r="A63" s="20" t="n">
        <v>43</v>
      </c>
      <c r="B63" s="10" t="inlineStr">
        <is>
          <t>Fråga 43</t>
        </is>
      </c>
      <c r="C63" s="21" t="n"/>
      <c r="D63" s="21" t="n"/>
      <c r="E63" s="21" t="n"/>
      <c r="F63" s="21" t="n"/>
    </row>
    <row r="64">
      <c r="A64" s="20" t="n">
        <v>44</v>
      </c>
      <c r="B64" s="10" t="inlineStr">
        <is>
          <t>Fråga 44</t>
        </is>
      </c>
      <c r="C64" s="21" t="n"/>
      <c r="D64" s="21" t="n"/>
      <c r="E64" s="21" t="n"/>
      <c r="F64" s="21" t="n"/>
    </row>
    <row r="65">
      <c r="A65" s="20" t="n">
        <v>45</v>
      </c>
      <c r="B65" s="10" t="inlineStr">
        <is>
          <t>Fråga 45</t>
        </is>
      </c>
      <c r="C65" s="21" t="n"/>
      <c r="D65" s="21" t="n"/>
      <c r="E65" s="21" t="n"/>
      <c r="F65" s="21" t="n"/>
    </row>
    <row r="66">
      <c r="A66" s="20" t="n">
        <v>46</v>
      </c>
      <c r="B66" s="10" t="inlineStr">
        <is>
          <t>Fråga 46</t>
        </is>
      </c>
      <c r="C66" s="21" t="n"/>
      <c r="D66" s="21" t="n"/>
      <c r="E66" s="21" t="n"/>
      <c r="F66" s="21" t="n"/>
    </row>
    <row r="67">
      <c r="A67" s="20" t="n">
        <v>47</v>
      </c>
      <c r="B67" s="10" t="inlineStr">
        <is>
          <t>Fråga 47</t>
        </is>
      </c>
      <c r="C67" s="21" t="n"/>
      <c r="D67" s="21" t="n"/>
      <c r="E67" s="21" t="n"/>
      <c r="F67" s="21" t="n"/>
    </row>
    <row r="68">
      <c r="A68" s="20" t="n">
        <v>48</v>
      </c>
      <c r="B68" s="10" t="inlineStr">
        <is>
          <t>Fråga 48</t>
        </is>
      </c>
      <c r="C68" s="21" t="n"/>
      <c r="D68" s="21" t="n"/>
      <c r="E68" s="21" t="n"/>
      <c r="F68" s="21" t="n"/>
    </row>
    <row r="69">
      <c r="A69" s="20" t="n">
        <v>49</v>
      </c>
      <c r="B69" s="10" t="inlineStr">
        <is>
          <t>Fråga 49</t>
        </is>
      </c>
      <c r="C69" s="21" t="n"/>
      <c r="D69" s="21" t="n"/>
      <c r="E69" s="21" t="n"/>
      <c r="F69" s="21" t="n"/>
    </row>
  </sheetData>
  <conditionalFormatting sqref="L8:L20">
    <cfRule type="expression" priority="1" dxfId="0">
      <formula>L8="måttlig"</formula>
    </cfRule>
    <cfRule type="expression" priority="2" dxfId="1">
      <formula>L8="stor"</formula>
    </cfRule>
  </conditionalFormatting>
  <conditionalFormatting sqref="P8:P20">
    <cfRule type="expression" priority="3" dxfId="0">
      <formula>P8="måttlig"</formula>
    </cfRule>
    <cfRule type="expression" priority="4" dxfId="1">
      <formula>P8="stor"</formula>
    </cfRule>
  </conditionalFormatting>
  <conditionalFormatting sqref="K8:K20">
    <cfRule type="expression" priority="5" dxfId="2" stopIfTrue="1">
      <formula>AND(ISNUMBER(K8),K8&gt;2)</formula>
    </cfRule>
    <cfRule type="expression" priority="6" dxfId="3">
      <formula>AND(ISNUMBER(K8),K8&gt;1)</formula>
    </cfRule>
  </conditionalFormatting>
  <conditionalFormatting sqref="O8:O20">
    <cfRule type="expression" priority="7" dxfId="2" stopIfTrue="1">
      <formula>AND(ISNUMBER(O8),O8&gt;2)</formula>
    </cfRule>
    <cfRule type="expression" priority="8" dxfId="3">
      <formula>AND(ISNUMBER(O8),O8&gt;1)</formula>
    </cfRule>
  </conditionalFormatting>
  <conditionalFormatting sqref="H8:H20">
    <cfRule type="expression" priority="9" dxfId="2" stopIfTrue="1">
      <formula>AND(ISNUMBER(K8),K8&gt;2)</formula>
    </cfRule>
    <cfRule type="expression" priority="10" dxfId="3">
      <formula>AND(ISNUMBER(K8),K8&gt;1)</formula>
    </cfRule>
  </conditionalFormatting>
  <dataValidations count="3">
    <dataValidation sqref="C10:C20 C21:F69 E10:E20" showDropDown="0" showInputMessage="0" showErrorMessage="1" allowBlank="1" errorTitle="Ogiltigt svar" error="Svaren ska vara 0, 1, 2 eller 3." type="whole" operator="between">
      <formula1>0</formula1>
      <formula2>3</formula2>
    </dataValidation>
    <dataValidation sqref="C8 E8" showDropDown="0" showInputMessage="0" showErrorMessage="1" allowBlank="1" error="0–5" type="whole" operator="between">
      <formula1>0</formula1>
      <formula2>5</formula2>
    </dataValidation>
    <dataValidation sqref="C9 E9" showDropDown="0" showInputMessage="0" showErrorMessage="1" allowBlank="1" error="1–5" type="whole" operator="between">
      <formula1>1</formula1>
      <formula2>5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 outlineLevelCol="0"/>
  <cols>
    <col width="27" customWidth="1" min="1" max="1"/>
    <col width="12" customWidth="1" min="2" max="2"/>
    <col width="14" customWidth="1" min="3" max="3"/>
    <col width="12" customWidth="1" min="4" max="4"/>
    <col width="12" customWidth="1" min="5" max="5"/>
    <col width="14" customWidth="1" min="6" max="6"/>
    <col width="12" customWidth="1" min="7" max="7"/>
    <col width="3" customWidth="1" min="8" max="8"/>
  </cols>
  <sheetData>
    <row r="1">
      <c r="A1" s="5" t="inlineStr">
        <is>
          <t>Ungdom och vårdnadshavare – mättillfälle 1</t>
        </is>
      </c>
    </row>
    <row r="2">
      <c r="A2" s="6" t="inlineStr">
        <is>
          <t>Stora skillnader (1 poäng eller mer) markeras. De är ofta det viktigaste att prata om.</t>
        </is>
      </c>
    </row>
    <row r="4" ht="30" customHeight="1">
      <c r="A4" s="13" t="inlineStr">
        <is>
          <t>Skala</t>
        </is>
      </c>
      <c r="B4" s="13" t="inlineStr">
        <is>
          <t>Symptom ungdom</t>
        </is>
      </c>
      <c r="C4" s="13" t="inlineStr">
        <is>
          <t>Symptom vårdnadshavare</t>
        </is>
      </c>
      <c r="D4" s="13" t="inlineStr">
        <is>
          <t>Skillnad</t>
        </is>
      </c>
      <c r="E4" s="13" t="inlineStr">
        <is>
          <t>Funktion ungdom</t>
        </is>
      </c>
      <c r="F4" s="13" t="inlineStr">
        <is>
          <t>Funktion vårdnadshavare</t>
        </is>
      </c>
      <c r="G4" s="13" t="inlineStr">
        <is>
          <t>Skillnad</t>
        </is>
      </c>
    </row>
    <row r="5">
      <c r="A5" s="17">
        <f>'Ungdom'!H8</f>
        <v/>
      </c>
      <c r="B5" s="19">
        <f>'Ungdom'!J8</f>
        <v/>
      </c>
      <c r="C5" s="19">
        <f>'Vårdnadshavare'!J8</f>
        <v/>
      </c>
      <c r="D5" s="19">
        <f>IF(OR(B5="",C5=""),"",C5-B5)</f>
        <v/>
      </c>
      <c r="E5" s="19">
        <f>'Ungdom'!K8</f>
        <v/>
      </c>
      <c r="F5" s="19">
        <f>'Vårdnadshavare'!K8</f>
        <v/>
      </c>
      <c r="G5" s="19">
        <f>IF(OR(E5="",F5=""),"",F5-E5)</f>
        <v/>
      </c>
    </row>
    <row r="6">
      <c r="A6" s="17">
        <f>'Ungdom'!H9</f>
        <v/>
      </c>
      <c r="B6" s="19">
        <f>'Ungdom'!J9</f>
        <v/>
      </c>
      <c r="C6" s="19">
        <f>'Vårdnadshavare'!J9</f>
        <v/>
      </c>
      <c r="D6" s="19">
        <f>IF(OR(B6="",C6=""),"",C6-B6)</f>
        <v/>
      </c>
      <c r="E6" s="19">
        <f>'Ungdom'!K9</f>
        <v/>
      </c>
      <c r="F6" s="19">
        <f>'Vårdnadshavare'!K9</f>
        <v/>
      </c>
      <c r="G6" s="19">
        <f>IF(OR(E6="",F6=""),"",F6-E6)</f>
        <v/>
      </c>
    </row>
    <row r="7">
      <c r="A7" s="17">
        <f>'Ungdom'!H10</f>
        <v/>
      </c>
      <c r="B7" s="19">
        <f>'Ungdom'!J10</f>
        <v/>
      </c>
      <c r="C7" s="19">
        <f>'Vårdnadshavare'!J10</f>
        <v/>
      </c>
      <c r="D7" s="19">
        <f>IF(OR(B7="",C7=""),"",C7-B7)</f>
        <v/>
      </c>
      <c r="E7" s="19">
        <f>'Ungdom'!K10</f>
        <v/>
      </c>
      <c r="F7" s="19">
        <f>'Vårdnadshavare'!K10</f>
        <v/>
      </c>
      <c r="G7" s="19">
        <f>IF(OR(E7="",F7=""),"",F7-E7)</f>
        <v/>
      </c>
    </row>
    <row r="8">
      <c r="A8" s="17">
        <f>'Ungdom'!H11</f>
        <v/>
      </c>
      <c r="B8" s="19">
        <f>'Ungdom'!J11</f>
        <v/>
      </c>
      <c r="C8" s="19">
        <f>'Vårdnadshavare'!J11</f>
        <v/>
      </c>
      <c r="D8" s="19">
        <f>IF(OR(B8="",C8=""),"",C8-B8)</f>
        <v/>
      </c>
      <c r="E8" s="19">
        <f>'Ungdom'!K11</f>
        <v/>
      </c>
      <c r="F8" s="19">
        <f>'Vårdnadshavare'!K11</f>
        <v/>
      </c>
      <c r="G8" s="19">
        <f>IF(OR(E8="",F8=""),"",F8-E8)</f>
        <v/>
      </c>
    </row>
    <row r="9">
      <c r="A9" s="17">
        <f>'Ungdom'!H12</f>
        <v/>
      </c>
      <c r="B9" s="19">
        <f>'Ungdom'!J12</f>
        <v/>
      </c>
      <c r="C9" s="19">
        <f>'Vårdnadshavare'!J12</f>
        <v/>
      </c>
      <c r="D9" s="19">
        <f>IF(OR(B9="",C9=""),"",C9-B9)</f>
        <v/>
      </c>
      <c r="E9" s="19">
        <f>'Ungdom'!K12</f>
        <v/>
      </c>
      <c r="F9" s="19">
        <f>'Vårdnadshavare'!K12</f>
        <v/>
      </c>
      <c r="G9" s="19">
        <f>IF(OR(E9="",F9=""),"",F9-E9)</f>
        <v/>
      </c>
    </row>
    <row r="10">
      <c r="A10" s="17">
        <f>'Ungdom'!H13</f>
        <v/>
      </c>
      <c r="B10" s="19">
        <f>'Ungdom'!J13</f>
        <v/>
      </c>
      <c r="C10" s="19">
        <f>'Vårdnadshavare'!J13</f>
        <v/>
      </c>
      <c r="D10" s="19">
        <f>IF(OR(B10="",C10=""),"",C10-B10)</f>
        <v/>
      </c>
      <c r="E10" s="19">
        <f>'Ungdom'!K13</f>
        <v/>
      </c>
      <c r="F10" s="19">
        <f>'Vårdnadshavare'!K13</f>
        <v/>
      </c>
      <c r="G10" s="19">
        <f>IF(OR(E10="",F10=""),"",F10-E10)</f>
        <v/>
      </c>
    </row>
    <row r="11">
      <c r="A11" s="17">
        <f>'Ungdom'!H14</f>
        <v/>
      </c>
      <c r="B11" s="19">
        <f>'Ungdom'!J14</f>
        <v/>
      </c>
      <c r="C11" s="19">
        <f>'Vårdnadshavare'!J14</f>
        <v/>
      </c>
      <c r="D11" s="19">
        <f>IF(OR(B11="",C11=""),"",C11-B11)</f>
        <v/>
      </c>
      <c r="E11" s="19">
        <f>'Ungdom'!K14</f>
        <v/>
      </c>
      <c r="F11" s="19">
        <f>'Vårdnadshavare'!K14</f>
        <v/>
      </c>
      <c r="G11" s="19">
        <f>IF(OR(E11="",F11=""),"",F11-E11)</f>
        <v/>
      </c>
    </row>
    <row r="12">
      <c r="A12" s="17">
        <f>'Ungdom'!H15</f>
        <v/>
      </c>
      <c r="B12" s="19">
        <f>'Ungdom'!J15</f>
        <v/>
      </c>
      <c r="C12" s="19">
        <f>'Vårdnadshavare'!J15</f>
        <v/>
      </c>
      <c r="D12" s="19">
        <f>IF(OR(B12="",C12=""),"",C12-B12)</f>
        <v/>
      </c>
      <c r="E12" s="19">
        <f>'Ungdom'!K15</f>
        <v/>
      </c>
      <c r="F12" s="19">
        <f>'Vårdnadshavare'!K15</f>
        <v/>
      </c>
      <c r="G12" s="19">
        <f>IF(OR(E12="",F12=""),"",F12-E12)</f>
        <v/>
      </c>
    </row>
    <row r="13">
      <c r="A13" s="17">
        <f>'Ungdom'!H16</f>
        <v/>
      </c>
      <c r="B13" s="19">
        <f>'Ungdom'!J16</f>
        <v/>
      </c>
      <c r="C13" s="19">
        <f>'Vårdnadshavare'!J16</f>
        <v/>
      </c>
      <c r="D13" s="19">
        <f>IF(OR(B13="",C13=""),"",C13-B13)</f>
        <v/>
      </c>
      <c r="E13" s="19">
        <f>'Ungdom'!K16</f>
        <v/>
      </c>
      <c r="F13" s="19">
        <f>'Vårdnadshavare'!K16</f>
        <v/>
      </c>
      <c r="G13" s="19">
        <f>IF(OR(E13="",F13=""),"",F13-E13)</f>
        <v/>
      </c>
    </row>
    <row r="14">
      <c r="A14" s="17">
        <f>'Ungdom'!H17</f>
        <v/>
      </c>
      <c r="B14" s="19">
        <f>'Ungdom'!J17</f>
        <v/>
      </c>
      <c r="C14" s="19">
        <f>'Vårdnadshavare'!J17</f>
        <v/>
      </c>
      <c r="D14" s="19">
        <f>IF(OR(B14="",C14=""),"",C14-B14)</f>
        <v/>
      </c>
      <c r="E14" s="19">
        <f>'Ungdom'!K17</f>
        <v/>
      </c>
      <c r="F14" s="19">
        <f>'Vårdnadshavare'!K17</f>
        <v/>
      </c>
      <c r="G14" s="19">
        <f>IF(OR(E14="",F14=""),"",F14-E14)</f>
        <v/>
      </c>
    </row>
    <row r="15">
      <c r="A15" s="17">
        <f>'Ungdom'!H18</f>
        <v/>
      </c>
      <c r="B15" s="19">
        <f>'Ungdom'!J18</f>
        <v/>
      </c>
      <c r="C15" s="19">
        <f>'Vårdnadshavare'!J18</f>
        <v/>
      </c>
      <c r="D15" s="19">
        <f>IF(OR(B15="",C15=""),"",C15-B15)</f>
        <v/>
      </c>
      <c r="E15" s="19">
        <f>'Ungdom'!K18</f>
        <v/>
      </c>
      <c r="F15" s="19">
        <f>'Vårdnadshavare'!K18</f>
        <v/>
      </c>
      <c r="G15" s="19">
        <f>IF(OR(E15="",F15=""),"",F15-E15)</f>
        <v/>
      </c>
    </row>
    <row r="16">
      <c r="A16" s="17">
        <f>'Ungdom'!H19</f>
        <v/>
      </c>
      <c r="B16" s="19">
        <f>'Ungdom'!J19</f>
        <v/>
      </c>
      <c r="C16" s="19">
        <f>'Vårdnadshavare'!J19</f>
        <v/>
      </c>
      <c r="D16" s="19">
        <f>IF(OR(B16="",C16=""),"",C16-B16)</f>
        <v/>
      </c>
      <c r="E16" s="19">
        <f>'Ungdom'!K19</f>
        <v/>
      </c>
      <c r="F16" s="19">
        <f>'Vårdnadshavare'!K19</f>
        <v/>
      </c>
      <c r="G16" s="19">
        <f>IF(OR(E16="",F16=""),"",F16-E16)</f>
        <v/>
      </c>
    </row>
    <row r="17">
      <c r="A17" s="17">
        <f>'Ungdom'!H20</f>
        <v/>
      </c>
      <c r="B17" s="19">
        <f>'Ungdom'!J20</f>
        <v/>
      </c>
      <c r="C17" s="19">
        <f>'Vårdnadshavare'!J20</f>
        <v/>
      </c>
      <c r="D17" s="19">
        <f>IF(OR(B17="",C17=""),"",C17-B17)</f>
        <v/>
      </c>
      <c r="E17" s="19">
        <f>'Ungdom'!K20</f>
        <v/>
      </c>
      <c r="F17" s="19">
        <f>'Vårdnadshavare'!K20</f>
        <v/>
      </c>
      <c r="G17" s="19">
        <f>IF(OR(E17="",F17=""),"",F17-E17)</f>
        <v/>
      </c>
    </row>
    <row r="19">
      <c r="A19" s="23" t="inlineStr">
        <is>
          <t>Positiv skillnad = vårdnadshavaren skattar högre än ungdomen. Negativ = ungdomen skattar högre.</t>
        </is>
      </c>
    </row>
    <row r="20">
      <c r="A20" s="23" t="inlineStr">
        <is>
          <t>Några skalor har olika frågor i de två versionerna (depression, prestationsångest, problem inom familjen). Jämför på skalnivå.</t>
        </is>
      </c>
    </row>
  </sheetData>
  <conditionalFormatting sqref="D5:D17">
    <cfRule type="expression" priority="1" dxfId="4">
      <formula>AND(ISNUMBER(D5),ABS(D5)&gt;=1)</formula>
    </cfRule>
  </conditionalFormatting>
  <conditionalFormatting sqref="G5:G17">
    <cfRule type="expression" priority="2" dxfId="4">
      <formula>AND(ISNUMBER(G5),ABS(G5)&gt;=1)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0" workbookViewId="0">
      <selection activeCell="A1" sqref="A1"/>
    </sheetView>
  </sheetViews>
  <sheetFormatPr baseColWidth="8" defaultRowHeight="15" outlineLevelCol="0"/>
  <cols>
    <col width="27" customWidth="1" min="1" max="1"/>
    <col width="12" customWidth="1" min="2" max="2"/>
    <col width="10" customWidth="1" min="3" max="3"/>
    <col width="13" customWidth="1" min="4" max="4"/>
    <col width="12" customWidth="1" min="5" max="5"/>
    <col width="10" customWidth="1" min="6" max="6"/>
    <col width="13" customWidth="1" min="7" max="7"/>
    <col width="3" customWidth="1" min="8" max="8"/>
    <col width="18" customWidth="1" min="9" max="9"/>
  </cols>
  <sheetData>
    <row r="1">
      <c r="A1" s="24" t="inlineStr">
        <is>
          <t>Jämförelsevärden ISAP ungdom – svensk skolgrupp</t>
        </is>
      </c>
    </row>
    <row r="3" ht="30" customHeight="1">
      <c r="A3" s="13" t="inlineStr">
        <is>
          <t>Skala</t>
        </is>
      </c>
      <c r="B3" s="13" t="inlineStr">
        <is>
          <t>Symptom M</t>
        </is>
      </c>
      <c r="C3" s="13" t="inlineStr">
        <is>
          <t>Symptom SD</t>
        </is>
      </c>
      <c r="D3" s="13" t="inlineStr">
        <is>
          <t>Symptom M + 1 SD</t>
        </is>
      </c>
      <c r="E3" s="13" t="inlineStr">
        <is>
          <t>Funktion M</t>
        </is>
      </c>
      <c r="F3" s="13" t="inlineStr">
        <is>
          <t>Funktion SD</t>
        </is>
      </c>
      <c r="G3" s="13" t="inlineStr">
        <is>
          <t>Funktion M + 1 SD</t>
        </is>
      </c>
      <c r="I3" s="13" t="inlineStr">
        <is>
          <t>Formulärets gränsvärde (P84)</t>
        </is>
      </c>
    </row>
    <row r="4">
      <c r="A4" s="17" t="inlineStr">
        <is>
          <t>Depression</t>
        </is>
      </c>
      <c r="B4" s="19" t="n">
        <v>0.83</v>
      </c>
      <c r="C4" s="19" t="n">
        <v>0.76</v>
      </c>
      <c r="D4" s="19">
        <f>B4+C4</f>
        <v/>
      </c>
      <c r="E4" s="19" t="n">
        <v>0.42</v>
      </c>
      <c r="F4" s="19" t="n">
        <v>0.68</v>
      </c>
      <c r="G4" s="19">
        <f>E4+F4</f>
        <v/>
      </c>
      <c r="I4" s="19" t="n">
        <v>1.67</v>
      </c>
    </row>
    <row r="5">
      <c r="A5" s="17" t="inlineStr">
        <is>
          <t>Social fobi</t>
        </is>
      </c>
      <c r="B5" s="19" t="n">
        <v>0.58</v>
      </c>
      <c r="C5" s="19" t="n">
        <v>0.65</v>
      </c>
      <c r="D5" s="19">
        <f>B5+C5</f>
        <v/>
      </c>
      <c r="E5" s="19" t="n">
        <v>0.27</v>
      </c>
      <c r="F5" s="19" t="n">
        <v>0.54</v>
      </c>
      <c r="G5" s="19">
        <f>E5+F5</f>
        <v/>
      </c>
      <c r="I5" s="19" t="n">
        <v>1.2</v>
      </c>
    </row>
    <row r="6">
      <c r="A6" s="17" t="inlineStr">
        <is>
          <t>Separationsångest</t>
        </is>
      </c>
      <c r="B6" s="19" t="n">
        <v>0.5</v>
      </c>
      <c r="C6" s="19" t="n">
        <v>0.62</v>
      </c>
      <c r="D6" s="19">
        <f>B6+C6</f>
        <v/>
      </c>
      <c r="E6" s="19" t="n">
        <v>0.17</v>
      </c>
      <c r="F6" s="19" t="n">
        <v>0.46</v>
      </c>
      <c r="G6" s="19">
        <f>E6+F6</f>
        <v/>
      </c>
      <c r="I6" s="19" t="n">
        <v>1</v>
      </c>
    </row>
    <row r="7">
      <c r="A7" s="17" t="inlineStr">
        <is>
          <t>Prestationsångest</t>
        </is>
      </c>
      <c r="B7" s="19" t="n">
        <v>1.17</v>
      </c>
      <c r="C7" s="19" t="n">
        <v>0.89</v>
      </c>
      <c r="D7" s="19">
        <f>B7+C7</f>
        <v/>
      </c>
      <c r="E7" s="19" t="n">
        <v>0.39</v>
      </c>
      <c r="F7" s="19" t="n">
        <v>0.73</v>
      </c>
      <c r="G7" s="19">
        <f>E7+F7</f>
        <v/>
      </c>
      <c r="I7" s="19" t="n">
        <v>2</v>
      </c>
    </row>
    <row r="8">
      <c r="A8" s="17" t="inlineStr">
        <is>
          <t>Agorafobi/panik</t>
        </is>
      </c>
      <c r="B8" s="19" t="n">
        <v>0.29</v>
      </c>
      <c r="C8" s="19" t="n">
        <v>0.55</v>
      </c>
      <c r="D8" s="19">
        <f>B8+C8</f>
        <v/>
      </c>
      <c r="E8" s="19" t="n">
        <v>0.17</v>
      </c>
      <c r="F8" s="19" t="n">
        <v>0.44</v>
      </c>
      <c r="G8" s="19">
        <f>E8+F8</f>
        <v/>
      </c>
      <c r="I8" s="19" t="n">
        <v>0.75</v>
      </c>
    </row>
    <row r="9">
      <c r="A9" s="17" t="inlineStr">
        <is>
          <t>Somatiska besvär</t>
        </is>
      </c>
      <c r="B9" s="19" t="n">
        <v>0.62</v>
      </c>
      <c r="C9" s="19" t="n">
        <v>0.59</v>
      </c>
      <c r="D9" s="19">
        <f>B9+C9</f>
        <v/>
      </c>
      <c r="E9" s="19" t="n">
        <v>0.52</v>
      </c>
      <c r="F9" s="19" t="n">
        <v>0.65</v>
      </c>
      <c r="G9" s="19">
        <f>E9+F9</f>
        <v/>
      </c>
      <c r="I9" s="19" t="n">
        <v>1.28</v>
      </c>
    </row>
    <row r="10">
      <c r="A10" s="17" t="inlineStr">
        <is>
          <t>Olust kopplat till skolan</t>
        </is>
      </c>
      <c r="B10" s="19" t="n">
        <v>1.13</v>
      </c>
      <c r="C10" s="19" t="n">
        <v>0.79</v>
      </c>
      <c r="D10" s="19">
        <f>B10+C10</f>
        <v/>
      </c>
      <c r="E10" s="19" t="n">
        <v>0.43</v>
      </c>
      <c r="F10" s="19" t="n">
        <v>0.66</v>
      </c>
      <c r="G10" s="19">
        <f>E10+F10</f>
        <v/>
      </c>
      <c r="I10" s="19" t="n">
        <v>2</v>
      </c>
    </row>
    <row r="11">
      <c r="A11" s="17" t="inlineStr">
        <is>
          <t>Aggression</t>
        </is>
      </c>
      <c r="B11" s="19" t="n">
        <v>0.92</v>
      </c>
      <c r="C11" s="19" t="n">
        <v>0.86</v>
      </c>
      <c r="D11" s="19">
        <f>B11+C11</f>
        <v/>
      </c>
      <c r="E11" s="19" t="n">
        <v>0.25</v>
      </c>
      <c r="F11" s="19" t="n">
        <v>0.57</v>
      </c>
      <c r="G11" s="19">
        <f>E11+F11</f>
        <v/>
      </c>
      <c r="I11" s="19" t="n">
        <v>2</v>
      </c>
    </row>
    <row r="12">
      <c r="A12" s="17" t="inlineStr">
        <is>
          <t>Problem med klasskamrater</t>
        </is>
      </c>
      <c r="B12" s="19" t="n">
        <v>0.38</v>
      </c>
      <c r="C12" s="19" t="n">
        <v>0.59</v>
      </c>
      <c r="D12" s="19">
        <f>B12+C12</f>
        <v/>
      </c>
      <c r="E12" s="19" t="n">
        <v>0.21</v>
      </c>
      <c r="F12" s="19" t="n">
        <v>0.48</v>
      </c>
      <c r="G12" s="19">
        <f>E12+F12</f>
        <v/>
      </c>
      <c r="I12" s="19" t="n">
        <v>0.92</v>
      </c>
    </row>
    <row r="13">
      <c r="A13" s="17" t="inlineStr">
        <is>
          <t>Problem med lärare</t>
        </is>
      </c>
      <c r="B13" s="19" t="n">
        <v>0.49</v>
      </c>
      <c r="C13" s="19" t="n">
        <v>0.58</v>
      </c>
      <c r="D13" s="19">
        <f>B13+C13</f>
        <v/>
      </c>
      <c r="E13" s="19" t="n">
        <v>0.21</v>
      </c>
      <c r="F13" s="19" t="n">
        <v>0.51</v>
      </c>
      <c r="G13" s="19">
        <f>E13+F13</f>
        <v/>
      </c>
      <c r="I13" s="19" t="n">
        <v>1</v>
      </c>
    </row>
    <row r="14">
      <c r="A14" s="17" t="inlineStr">
        <is>
          <t>Problem med specifik skola</t>
        </is>
      </c>
      <c r="B14" s="19" t="n">
        <v>0.51</v>
      </c>
      <c r="C14" s="19" t="n">
        <v>0.77</v>
      </c>
      <c r="D14" s="19">
        <f>B14+C14</f>
        <v/>
      </c>
      <c r="E14" s="19" t="n">
        <v>0.22</v>
      </c>
      <c r="F14" s="19" t="n">
        <v>0.57</v>
      </c>
      <c r="G14" s="19">
        <f>E14+F14</f>
        <v/>
      </c>
      <c r="I14" s="19" t="n">
        <v>1</v>
      </c>
    </row>
    <row r="15">
      <c r="A15" s="17" t="inlineStr">
        <is>
          <t>Problem inom familjen</t>
        </is>
      </c>
      <c r="B15" s="19" t="n">
        <v>0.4</v>
      </c>
      <c r="C15" s="19" t="n">
        <v>0.66</v>
      </c>
      <c r="D15" s="19">
        <f>B15+C15</f>
        <v/>
      </c>
      <c r="E15" s="19" t="n">
        <v>0.19</v>
      </c>
      <c r="F15" s="19" t="n">
        <v>0.52</v>
      </c>
      <c r="G15" s="19">
        <f>E15+F15</f>
        <v/>
      </c>
      <c r="I15" s="19" t="n">
        <v>1</v>
      </c>
    </row>
    <row r="16">
      <c r="A16" s="17" t="inlineStr">
        <is>
          <t>Problem med föräldrar</t>
        </is>
      </c>
      <c r="B16" s="19" t="n">
        <v>0.25</v>
      </c>
      <c r="C16" s="19" t="n">
        <v>0.54</v>
      </c>
      <c r="D16" s="19">
        <f>B16+C16</f>
        <v/>
      </c>
      <c r="E16" s="19" t="n">
        <v>0.1</v>
      </c>
      <c r="F16" s="19" t="n">
        <v>0.38</v>
      </c>
      <c r="G16" s="19">
        <f>E16+F16</f>
        <v/>
      </c>
      <c r="I16" s="19" t="n">
        <v>0.67</v>
      </c>
    </row>
    <row r="19">
      <c r="A19" s="23" t="inlineStr">
        <is>
          <t>Källa: Strömbeck, Heyne, Ferrer-Wreder &amp; Alanko (2025), European Child &amp; Adolescent Psychiatry 34, 2069–2082, tabell 4.</t>
        </is>
      </c>
    </row>
    <row r="20">
      <c r="A20" s="23" t="inlineStr">
        <is>
          <t>Urval: 399 elever 12–16 år i svenska skolor (främst vanliga klasser), alltså inte elever med skolfrånvaro. Författarna skriver att normer och gränsvärden ännu inte är fastställda.</t>
        </is>
      </c>
    </row>
    <row r="21">
      <c r="A21" s="23" t="inlineStr">
        <is>
          <t>Värdena är skeva: de flesta elever skattar lågt. Över M + 1 SD betyder ”högre än de flesta i skolgruppen”, inte ”kliniskt problem”.</t>
        </is>
      </c>
    </row>
    <row r="22">
      <c r="A22" s="23" t="inlineStr">
        <is>
          <t>Formulärets preliminära gränsvärden (sista kolumnen) står på formulärets sista sida. Kurvorna i rättningsmallen använder de svenska skolgruppsvärdena.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0142D9132FE24E8728B60D76C8B1B1" ma:contentTypeVersion="10" ma:contentTypeDescription="Skapa ett nytt dokument." ma:contentTypeScope="" ma:versionID="5bbed046ca51a92c3cc2147611664a77">
  <xsd:schema xmlns:xsd="http://www.w3.org/2001/XMLSchema" xmlns:xs="http://www.w3.org/2001/XMLSchema" xmlns:p="http://schemas.microsoft.com/office/2006/metadata/properties" xmlns:ns2="665b0491-40e0-4c0b-9757-40e556a7c68f" xmlns:ns3="2f3a5e29-7a34-40c7-84ce-e43786b6d020" targetNamespace="http://schemas.microsoft.com/office/2006/metadata/properties" ma:root="true" ma:fieldsID="4b3baf11494b686545f35e7494ee87f5" ns2:_="" ns3:_="">
    <xsd:import namespace="665b0491-40e0-4c0b-9757-40e556a7c68f"/>
    <xsd:import namespace="2f3a5e29-7a34-40c7-84ce-e43786b6d0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b0491-40e0-4c0b-9757-40e556a7c6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eringar" ma:readOnly="false" ma:fieldId="{5cf76f15-5ced-4ddc-b409-7134ff3c332f}" ma:taxonomyMulti="true" ma:sspId="c9f8fc84-6285-46eb-819e-c7b0f38f50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a5e29-7a34-40c7-84ce-e43786b6d02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7875476-0ccc-45d9-9e08-5ed016157a56}" ma:internalName="TaxCatchAll" ma:showField="CatchAllData" ma:web="2f3a5e29-7a34-40c7-84ce-e43786b6d0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3a5e29-7a34-40c7-84ce-e43786b6d020" xsi:nil="true"/>
    <lcf76f155ced4ddcb4097134ff3c332f xmlns="665b0491-40e0-4c0b-9757-40e556a7c68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56B397-C7DB-43F9-971E-05DEA8B046F5}"/>
</file>

<file path=customXml/itemProps2.xml><?xml version="1.0" encoding="utf-8"?>
<ds:datastoreItem xmlns:ds="http://schemas.openxmlformats.org/officeDocument/2006/customXml" ds:itemID="{11003FBD-8BC9-4F12-A426-BC71F1A3A026}"/>
</file>

<file path=customXml/itemProps3.xml><?xml version="1.0" encoding="utf-8"?>
<ds:datastoreItem xmlns:ds="http://schemas.openxmlformats.org/officeDocument/2006/customXml" ds:itemID="{853EDC8E-0ED0-4DC6-9329-559834E1D87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2026-10-04T11:34:28Z</dcterms:created>
  <dcterms:modified xsi:type="dcterms:W3CDTF">2026-10-04T11:34:28Z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0x010100B90142D9132FE24E8728B60D76C8B1B1</vt:lpwstr>
  </property>
</Properties>
</file>